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730" windowHeight="9285"/>
  </bookViews>
  <sheets>
    <sheet name="FINALÍSTICO" sheetId="3" r:id="rId1"/>
    <sheet name="Plan1" sheetId="4" r:id="rId2"/>
  </sheets>
  <calcPr calcId="145621"/>
</workbook>
</file>

<file path=xl/calcChain.xml><?xml version="1.0" encoding="utf-8"?>
<calcChain xmlns="http://schemas.openxmlformats.org/spreadsheetml/2006/main">
  <c r="G98" i="3" l="1"/>
  <c r="L128" i="3" l="1"/>
  <c r="K128" i="3"/>
  <c r="K127" i="3"/>
  <c r="G1013" i="3"/>
  <c r="F1013" i="3"/>
  <c r="E1013" i="3"/>
  <c r="D1013" i="3"/>
  <c r="L1013" i="3"/>
  <c r="L1012" i="3"/>
  <c r="L1011" i="3"/>
  <c r="L1010" i="3"/>
  <c r="G988" i="3"/>
  <c r="F988" i="3"/>
  <c r="E988" i="3"/>
  <c r="D988" i="3"/>
  <c r="L988" i="3"/>
  <c r="L987" i="3"/>
  <c r="L986" i="3"/>
  <c r="L985" i="3"/>
  <c r="G962" i="3"/>
  <c r="F962" i="3"/>
  <c r="E962" i="3"/>
  <c r="D962" i="3"/>
  <c r="L961" i="3"/>
  <c r="L960" i="3"/>
  <c r="L959" i="3"/>
  <c r="L958" i="3"/>
  <c r="G937" i="3"/>
  <c r="F937" i="3"/>
  <c r="E937" i="3"/>
  <c r="D937" i="3"/>
  <c r="L938" i="3"/>
  <c r="L937" i="3"/>
  <c r="L936" i="3"/>
  <c r="L935" i="3"/>
  <c r="G909" i="3"/>
  <c r="F909" i="3"/>
  <c r="E909" i="3"/>
  <c r="D909" i="3"/>
  <c r="L909" i="3"/>
  <c r="L908" i="3"/>
  <c r="L907" i="3"/>
  <c r="L906" i="3"/>
  <c r="G884" i="3"/>
  <c r="F884" i="3"/>
  <c r="E884" i="3"/>
  <c r="D884" i="3"/>
  <c r="L883" i="3"/>
  <c r="L882" i="3"/>
  <c r="L881" i="3"/>
  <c r="L880" i="3"/>
  <c r="G859" i="3"/>
  <c r="F859" i="3"/>
  <c r="E859" i="3"/>
  <c r="D859" i="3"/>
  <c r="G858" i="3"/>
  <c r="F858" i="3"/>
  <c r="E858" i="3"/>
  <c r="D858" i="3"/>
  <c r="G857" i="3"/>
  <c r="F857" i="3"/>
  <c r="E857" i="3"/>
  <c r="D857" i="3"/>
  <c r="L858" i="3"/>
  <c r="L857" i="3"/>
  <c r="L856" i="3"/>
  <c r="L855" i="3"/>
  <c r="G829" i="3"/>
  <c r="F829" i="3"/>
  <c r="E829" i="3"/>
  <c r="D829" i="3"/>
  <c r="L830" i="3"/>
  <c r="L829" i="3"/>
  <c r="L828" i="3"/>
  <c r="L827" i="3"/>
  <c r="G802" i="3"/>
  <c r="F802" i="3"/>
  <c r="E802" i="3"/>
  <c r="D802" i="3"/>
  <c r="L802" i="3"/>
  <c r="L801" i="3"/>
  <c r="L800" i="3"/>
  <c r="L799" i="3"/>
  <c r="G779" i="3"/>
  <c r="F779" i="3"/>
  <c r="E779" i="3"/>
  <c r="D779" i="3"/>
  <c r="L779" i="3"/>
  <c r="L778" i="3"/>
  <c r="L777" i="3"/>
  <c r="L776" i="3"/>
  <c r="G754" i="3"/>
  <c r="F754" i="3"/>
  <c r="E754" i="3"/>
  <c r="D754" i="3"/>
  <c r="L755" i="3"/>
  <c r="L754" i="3"/>
  <c r="L753" i="3"/>
  <c r="L752" i="3"/>
  <c r="G731" i="3"/>
  <c r="F731" i="3"/>
  <c r="E731" i="3"/>
  <c r="D731" i="3"/>
  <c r="L732" i="3"/>
  <c r="L731" i="3"/>
  <c r="L730" i="3"/>
  <c r="L729" i="3"/>
  <c r="G708" i="3"/>
  <c r="F708" i="3"/>
  <c r="E708" i="3"/>
  <c r="D708" i="3"/>
  <c r="L709" i="3"/>
  <c r="L708" i="3"/>
  <c r="L707" i="3"/>
  <c r="L706" i="3"/>
  <c r="G683" i="3"/>
  <c r="F683" i="3"/>
  <c r="E683" i="3"/>
  <c r="D683" i="3"/>
  <c r="L682" i="3"/>
  <c r="L681" i="3"/>
  <c r="L680" i="3"/>
  <c r="L679" i="3"/>
  <c r="G656" i="3"/>
  <c r="F656" i="3"/>
  <c r="E656" i="3"/>
  <c r="D656" i="3"/>
  <c r="L656" i="3"/>
  <c r="L655" i="3"/>
  <c r="L654" i="3"/>
  <c r="L653" i="3"/>
  <c r="G630" i="3"/>
  <c r="F630" i="3"/>
  <c r="E630" i="3"/>
  <c r="D630" i="3"/>
  <c r="L630" i="3"/>
  <c r="L629" i="3"/>
  <c r="L628" i="3"/>
  <c r="L627" i="3"/>
  <c r="G602" i="3"/>
  <c r="F602" i="3"/>
  <c r="E602" i="3"/>
  <c r="D602" i="3"/>
  <c r="L602" i="3"/>
  <c r="L601" i="3"/>
  <c r="L600" i="3"/>
  <c r="L599" i="3"/>
  <c r="G574" i="3"/>
  <c r="F574" i="3"/>
  <c r="E574" i="3"/>
  <c r="D574" i="3"/>
  <c r="L574" i="3"/>
  <c r="L573" i="3"/>
  <c r="L572" i="3"/>
  <c r="L571" i="3"/>
  <c r="G548" i="3"/>
  <c r="F548" i="3"/>
  <c r="E548" i="3"/>
  <c r="D548" i="3"/>
  <c r="G547" i="3"/>
  <c r="F547" i="3"/>
  <c r="E547" i="3"/>
  <c r="D547" i="3"/>
  <c r="L547" i="3"/>
  <c r="L546" i="3"/>
  <c r="L545" i="3"/>
  <c r="L544" i="3"/>
  <c r="G521" i="3"/>
  <c r="F521" i="3"/>
  <c r="E521" i="3"/>
  <c r="D521" i="3"/>
  <c r="L522" i="3"/>
  <c r="L521" i="3"/>
  <c r="L520" i="3"/>
  <c r="L519" i="3"/>
  <c r="G496" i="3"/>
  <c r="F496" i="3"/>
  <c r="E496" i="3"/>
  <c r="D496" i="3"/>
  <c r="L497" i="3"/>
  <c r="L496" i="3"/>
  <c r="L495" i="3"/>
  <c r="L494" i="3"/>
  <c r="G471" i="3"/>
  <c r="F471" i="3"/>
  <c r="E471" i="3"/>
  <c r="D471" i="3"/>
  <c r="L470" i="3"/>
  <c r="L469" i="3"/>
  <c r="L468" i="3"/>
  <c r="L467" i="3"/>
  <c r="G443" i="3"/>
  <c r="F443" i="3"/>
  <c r="E443" i="3"/>
  <c r="D443" i="3"/>
  <c r="L443" i="3"/>
  <c r="L442" i="3"/>
  <c r="L441" i="3"/>
  <c r="L440" i="3"/>
  <c r="G418" i="3"/>
  <c r="F418" i="3"/>
  <c r="E418" i="3"/>
  <c r="D418" i="3"/>
  <c r="L419" i="3"/>
  <c r="L418" i="3"/>
  <c r="L417" i="3"/>
  <c r="L416" i="3"/>
  <c r="G395" i="3"/>
  <c r="F395" i="3"/>
  <c r="E395" i="3"/>
  <c r="D395" i="3"/>
  <c r="L394" i="3"/>
  <c r="L393" i="3"/>
  <c r="L392" i="3"/>
  <c r="L391" i="3"/>
  <c r="G372" i="3"/>
  <c r="F372" i="3"/>
  <c r="E372" i="3"/>
  <c r="D372" i="3"/>
  <c r="L374" i="3"/>
  <c r="L373" i="3"/>
  <c r="L372" i="3"/>
  <c r="L371" i="3"/>
  <c r="G324" i="3"/>
  <c r="F324" i="3"/>
  <c r="E324" i="3"/>
  <c r="D324" i="3"/>
  <c r="L325" i="3"/>
  <c r="L324" i="3"/>
  <c r="L323" i="3"/>
  <c r="L322" i="3"/>
  <c r="G274" i="3"/>
  <c r="F274" i="3"/>
  <c r="E274" i="3"/>
  <c r="D274" i="3"/>
  <c r="L276" i="3"/>
  <c r="L275" i="3"/>
  <c r="L274" i="3"/>
  <c r="L273" i="3"/>
  <c r="G189" i="3"/>
  <c r="F189" i="3"/>
  <c r="E189" i="3"/>
  <c r="D189" i="3"/>
  <c r="G188" i="3"/>
  <c r="F188" i="3"/>
  <c r="E188" i="3"/>
  <c r="D188" i="3"/>
  <c r="L190" i="3"/>
  <c r="L189" i="3"/>
  <c r="L188" i="3"/>
  <c r="L187" i="3"/>
  <c r="M128" i="3"/>
  <c r="L137" i="3"/>
  <c r="L136" i="3"/>
  <c r="L135" i="3"/>
  <c r="L134" i="3"/>
  <c r="G134" i="3" l="1"/>
  <c r="M127" i="3"/>
  <c r="L127" i="3"/>
  <c r="J128" i="3" l="1"/>
  <c r="J127" i="3"/>
  <c r="M1040" i="3" l="1"/>
  <c r="J1323" i="3"/>
  <c r="J1038" i="3"/>
  <c r="L1313" i="3" l="1"/>
  <c r="L1312" i="3"/>
  <c r="L1311" i="3"/>
  <c r="D1316" i="3" s="1"/>
  <c r="L1310" i="3"/>
  <c r="L1287" i="3"/>
  <c r="L1286" i="3"/>
  <c r="L1285" i="3"/>
  <c r="D1288" i="3" s="1"/>
  <c r="L1284" i="3"/>
  <c r="L1259" i="3"/>
  <c r="L1258" i="3"/>
  <c r="L1257" i="3"/>
  <c r="D1260" i="3" s="1"/>
  <c r="L1256" i="3"/>
  <c r="L1230" i="3"/>
  <c r="L1229" i="3"/>
  <c r="L1228" i="3"/>
  <c r="D1232" i="3" s="1"/>
  <c r="L1227" i="3"/>
  <c r="L1204" i="3"/>
  <c r="L1203" i="3"/>
  <c r="L1202" i="3"/>
  <c r="D1205" i="3" s="1"/>
  <c r="L1201" i="3"/>
  <c r="E1232" i="3" l="1"/>
  <c r="F1232" i="3" s="1"/>
  <c r="G1232" i="3" s="1"/>
  <c r="E1288" i="3"/>
  <c r="F1288" i="3" s="1"/>
  <c r="E1205" i="3"/>
  <c r="F1205" i="3" s="1"/>
  <c r="G1205" i="3" s="1"/>
  <c r="D1289" i="3"/>
  <c r="E1289" i="3" s="1"/>
  <c r="F1289" i="3" s="1"/>
  <c r="D1291" i="3"/>
  <c r="E1291" i="3" s="1"/>
  <c r="F1291" i="3" s="1"/>
  <c r="D1290" i="3"/>
  <c r="E1290" i="3" s="1"/>
  <c r="F1290" i="3" s="1"/>
  <c r="G1290" i="3" s="1"/>
  <c r="D1233" i="3"/>
  <c r="D1315" i="3"/>
  <c r="E1315" i="3" s="1"/>
  <c r="F1315" i="3" s="1"/>
  <c r="E1260" i="3"/>
  <c r="F1260" i="3" s="1"/>
  <c r="E1233" i="3"/>
  <c r="F1233" i="3" s="1"/>
  <c r="G1260" i="3"/>
  <c r="E1316" i="3"/>
  <c r="F1316" i="3" s="1"/>
  <c r="D1314" i="3"/>
  <c r="D1318" i="3"/>
  <c r="L1144" i="3"/>
  <c r="L1143" i="3"/>
  <c r="L1142" i="3"/>
  <c r="D1147" i="3" s="1"/>
  <c r="L1141" i="3"/>
  <c r="L1089" i="3"/>
  <c r="L1088" i="3"/>
  <c r="L1087" i="3"/>
  <c r="D1090" i="3" s="1"/>
  <c r="L1086" i="3"/>
  <c r="L1036" i="3"/>
  <c r="L1035" i="3"/>
  <c r="L1034" i="3"/>
  <c r="D1038" i="3" s="1"/>
  <c r="L1033" i="3"/>
  <c r="J1342" i="3"/>
  <c r="G1315" i="3" l="1"/>
  <c r="G1289" i="3"/>
  <c r="E1147" i="3"/>
  <c r="F1147" i="3" s="1"/>
  <c r="G1288" i="3"/>
  <c r="D1094" i="3"/>
  <c r="E1094" i="3" s="1"/>
  <c r="F1094" i="3" s="1"/>
  <c r="G1291" i="3"/>
  <c r="D1149" i="3"/>
  <c r="E1149" i="3" s="1"/>
  <c r="F1149" i="3" s="1"/>
  <c r="D1150" i="3"/>
  <c r="G1316" i="3"/>
  <c r="E1318" i="3"/>
  <c r="D1092" i="3"/>
  <c r="D1042" i="3"/>
  <c r="E1042" i="3" s="1"/>
  <c r="D1043" i="3"/>
  <c r="E1043" i="3" s="1"/>
  <c r="F1043" i="3" s="1"/>
  <c r="D1044" i="3"/>
  <c r="E1044" i="3" s="1"/>
  <c r="F1044" i="3" s="1"/>
  <c r="D1093" i="3"/>
  <c r="D1151" i="3"/>
  <c r="E1151" i="3" s="1"/>
  <c r="F1151" i="3" s="1"/>
  <c r="G1233" i="3"/>
  <c r="E1314" i="3"/>
  <c r="F1314" i="3" s="1"/>
  <c r="D1041" i="3"/>
  <c r="D1045" i="3"/>
  <c r="E1045" i="3" s="1"/>
  <c r="F1045" i="3" s="1"/>
  <c r="D1152" i="3"/>
  <c r="E1152" i="3" s="1"/>
  <c r="F1152" i="3" s="1"/>
  <c r="E1090" i="3"/>
  <c r="F1090" i="3" s="1"/>
  <c r="E1038" i="3"/>
  <c r="G1323" i="3"/>
  <c r="G1147" i="3" l="1"/>
  <c r="G1044" i="3"/>
  <c r="G1042" i="3"/>
  <c r="G1045" i="3"/>
  <c r="G1094" i="3"/>
  <c r="G1152" i="3"/>
  <c r="G1314" i="3"/>
  <c r="K1323" i="3"/>
  <c r="E1093" i="3"/>
  <c r="F1093" i="3" s="1"/>
  <c r="G1090" i="3"/>
  <c r="G1151" i="3"/>
  <c r="E1092" i="3"/>
  <c r="F1092" i="3" s="1"/>
  <c r="F1318" i="3"/>
  <c r="E1150" i="3"/>
  <c r="F1150" i="3" s="1"/>
  <c r="E1041" i="3"/>
  <c r="F1041" i="3" s="1"/>
  <c r="K1038" i="3"/>
  <c r="G1043" i="3"/>
  <c r="L1040" i="3"/>
  <c r="G1149" i="3"/>
  <c r="G1040" i="3"/>
  <c r="F1038" i="3"/>
  <c r="G1478" i="3"/>
  <c r="L1640" i="3"/>
  <c r="L1639" i="3"/>
  <c r="L1638" i="3"/>
  <c r="D1643" i="3" s="1"/>
  <c r="L1637" i="3"/>
  <c r="J1586" i="3"/>
  <c r="L1583" i="3"/>
  <c r="L1582" i="3"/>
  <c r="L1581" i="3"/>
  <c r="D1587" i="3" s="1"/>
  <c r="L1580" i="3"/>
  <c r="G1561" i="3"/>
  <c r="L1559" i="3"/>
  <c r="L1558" i="3"/>
  <c r="L1557" i="3"/>
  <c r="L1556" i="3"/>
  <c r="L1533" i="3"/>
  <c r="L1532" i="3"/>
  <c r="L1531" i="3"/>
  <c r="D1536" i="3" s="1"/>
  <c r="L1530" i="3"/>
  <c r="L1476" i="3"/>
  <c r="L1475" i="3"/>
  <c r="L1474" i="3"/>
  <c r="L1473" i="3"/>
  <c r="L1422" i="3"/>
  <c r="L1421" i="3"/>
  <c r="L1420" i="3"/>
  <c r="D1425" i="3" s="1"/>
  <c r="L1419" i="3"/>
  <c r="L1395" i="3"/>
  <c r="L1394" i="3"/>
  <c r="L1393" i="3"/>
  <c r="D1397" i="3" s="1"/>
  <c r="L1392" i="3"/>
  <c r="L1339" i="3"/>
  <c r="L1338" i="3"/>
  <c r="L1337" i="3"/>
  <c r="D1340" i="3" s="1"/>
  <c r="L1336" i="3"/>
  <c r="G1093" i="3" l="1"/>
  <c r="G1150" i="3"/>
  <c r="G1041" i="3"/>
  <c r="M1323" i="3"/>
  <c r="L1323" i="3"/>
  <c r="G1092" i="3"/>
  <c r="M1038" i="3"/>
  <c r="J1040" i="3"/>
  <c r="L1038" i="3"/>
  <c r="K1040" i="3"/>
  <c r="G1318" i="3"/>
  <c r="G1038" i="3"/>
  <c r="E1643" i="3"/>
  <c r="F1643" i="3" s="1"/>
  <c r="G1643" i="3" s="1"/>
  <c r="D1644" i="3"/>
  <c r="E1644" i="3" s="1"/>
  <c r="F1644" i="3" s="1"/>
  <c r="D1398" i="3"/>
  <c r="K1342" i="3" s="1"/>
  <c r="D1642" i="3"/>
  <c r="E1642" i="3" s="1"/>
  <c r="F1642" i="3" s="1"/>
  <c r="D1589" i="3"/>
  <c r="E1589" i="3" s="1"/>
  <c r="F1589" i="3" s="1"/>
  <c r="E1425" i="3"/>
  <c r="F1425" i="3" s="1"/>
  <c r="E1587" i="3"/>
  <c r="F1587" i="3" s="1"/>
  <c r="E1340" i="3"/>
  <c r="E1397" i="3"/>
  <c r="F1397" i="3" s="1"/>
  <c r="E1536" i="3"/>
  <c r="F1536" i="3" s="1"/>
  <c r="D1592" i="3"/>
  <c r="D1535" i="3"/>
  <c r="D1586" i="3"/>
  <c r="D1593" i="3"/>
  <c r="E1593" i="3" s="1"/>
  <c r="F1593" i="3" s="1"/>
  <c r="D1424" i="3"/>
  <c r="G1647" i="3"/>
  <c r="G78" i="3"/>
  <c r="G33" i="3"/>
  <c r="G10" i="3"/>
  <c r="G1589" i="3" l="1"/>
  <c r="G1644" i="3"/>
  <c r="G1425" i="3"/>
  <c r="G1593" i="3"/>
  <c r="E1398" i="3"/>
  <c r="F1398" i="3" s="1"/>
  <c r="G1642" i="3"/>
  <c r="G1536" i="3"/>
  <c r="E1592" i="3"/>
  <c r="F1592" i="3" s="1"/>
  <c r="K1586" i="3"/>
  <c r="E1586" i="3"/>
  <c r="F1340" i="3"/>
  <c r="G1397" i="3"/>
  <c r="E1424" i="3"/>
  <c r="F1424" i="3" s="1"/>
  <c r="E1535" i="3"/>
  <c r="F1535" i="3" s="1"/>
  <c r="G1587" i="3"/>
  <c r="G1340" i="3" l="1"/>
  <c r="M1342" i="3"/>
  <c r="L1342" i="3"/>
  <c r="G1398" i="3"/>
  <c r="G1424" i="3"/>
  <c r="F1586" i="3"/>
  <c r="M1586" i="3" s="1"/>
  <c r="L1586" i="3"/>
  <c r="G1535" i="3"/>
  <c r="G1592" i="3"/>
  <c r="G1586" i="3" l="1"/>
</calcChain>
</file>

<file path=xl/sharedStrings.xml><?xml version="1.0" encoding="utf-8"?>
<sst xmlns="http://schemas.openxmlformats.org/spreadsheetml/2006/main" count="3497" uniqueCount="633">
  <si>
    <t xml:space="preserve"> </t>
  </si>
  <si>
    <t>IDENTIFICAÇÃO</t>
  </si>
  <si>
    <t>DESCRIÇÃO</t>
  </si>
  <si>
    <t>VALORES</t>
  </si>
  <si>
    <t>Total</t>
  </si>
  <si>
    <t>Órgão:</t>
  </si>
  <si>
    <t>Unidade Orçamentária:</t>
  </si>
  <si>
    <t>Função:</t>
  </si>
  <si>
    <t>Subfunção:</t>
  </si>
  <si>
    <t>Programa:</t>
  </si>
  <si>
    <t>Ações e fontes de recursos:</t>
  </si>
  <si>
    <t>Objetivos do Programa:</t>
  </si>
  <si>
    <t>Público-alvo do Programa:</t>
  </si>
  <si>
    <t>Indicador(es) do Programa:</t>
  </si>
  <si>
    <t>Meta Prevista:</t>
  </si>
  <si>
    <t>Data da Aferição:</t>
  </si>
  <si>
    <t>Periodicidade de Medição:</t>
  </si>
  <si>
    <t>Forma de Cálculo:</t>
  </si>
  <si>
    <t>Fonte de recursos 1</t>
  </si>
  <si>
    <t>PREFEITURA MUNICIPAL DE BOA VISTA DO CADEADO - RS
PLANO PLURIANUAL
ANEXO III
Programas Finalísticos
2026 a 2029</t>
  </si>
  <si>
    <t>Ações de SOS Cidadania</t>
  </si>
  <si>
    <t>Indice Atual</t>
  </si>
  <si>
    <t>Toda população que for atingida pelo evento climatico adverso.</t>
  </si>
  <si>
    <t>Promover açoes coordenadas que possam ajudar familias que encontram-se em situação de emergencia vulneravel advindas de interperes climaticos</t>
  </si>
  <si>
    <t>Capacitar pessoas para enfrentar situações de emergência.</t>
  </si>
  <si>
    <t>Média de famílias atingidas por eventos climáticos.</t>
  </si>
  <si>
    <t>Anual</t>
  </si>
  <si>
    <t>Descrição</t>
  </si>
  <si>
    <t>Un Medida</t>
  </si>
  <si>
    <t>Data</t>
  </si>
  <si>
    <t>Indice</t>
  </si>
  <si>
    <t>Número</t>
  </si>
  <si>
    <t>Número de famílias afetadas</t>
  </si>
  <si>
    <t>Atender o número de famílias em situação de emergência com rapidez e eficácia em resposta ao evento adverso.</t>
  </si>
  <si>
    <t>Firmar convênios com Estado e/ou União.</t>
  </si>
  <si>
    <t>População atingida que foi atendida pela defesa civil.</t>
  </si>
  <si>
    <t>Ações de Segurança Pública</t>
  </si>
  <si>
    <t>Buscar convênios com entidades para trazer benefcios aos munícipes.</t>
  </si>
  <si>
    <t>Ampliação do nº de câmeras de videomonitoramento rural em mais 04.</t>
  </si>
  <si>
    <t>Ações de Incentivo ao Fomento à Arrecadação</t>
  </si>
  <si>
    <t>Residências abastecidas na rede de água urbana.</t>
  </si>
  <si>
    <t>Imóveis com inscrição do IPTU atualizado.</t>
  </si>
  <si>
    <t>Cadastro atualizado ISS.</t>
  </si>
  <si>
    <t>Recolhimento de ITBI.</t>
  </si>
  <si>
    <t>Cobrança de Iluminação Pública.</t>
  </si>
  <si>
    <t>Cobrança de taxa de lixo.</t>
  </si>
  <si>
    <t>Ações desenvolvidas em conjunto com outras secretarias.</t>
  </si>
  <si>
    <t>Convênios com Estado e/ou União para a melhoria da arrecadação.</t>
  </si>
  <si>
    <t>Ampliação do nº de residências abastecidas com a rede de água urbana em mais 08.</t>
  </si>
  <si>
    <t>Atualização das inscrições de IPTU em mais 08.</t>
  </si>
  <si>
    <t>Atualização dos cadastros do ISS em mais 04.</t>
  </si>
  <si>
    <t>Ampliação do nº derecolhimento de ITBI em mais 10.</t>
  </si>
  <si>
    <t>Promoção de cobrança de iluminação pública em mais 40.</t>
  </si>
  <si>
    <t>Promoção de cobrança da taxa de lixo em mais 20.</t>
  </si>
  <si>
    <t>Promoção do Programa de Parcelamento Incentivado.</t>
  </si>
  <si>
    <t>Manutenção e/ou ampliação dos convênios com as esferas estadual e/ou federal para o aumento das receitas.</t>
  </si>
  <si>
    <t>Ampliação do nº de pessoas assistidas pela proteção das câmeras de videomonitoramento rural em mais 80.</t>
  </si>
  <si>
    <t>Promover ações estratégicas, juntamente com outras Secretarias, voltadas o fomento da arrecadação tributária e não tributária do Município. Promover o Programa de Parcelamento Incentivado, afim de evitar a inadimplência dos usuários dos serviços, das taxas e dos programas públicos.</t>
  </si>
  <si>
    <t>Promover e manter ações integradas com órgãos de outras esferas de governo voltadas para a melhoria da qualidade da segurança da população do Município.</t>
  </si>
  <si>
    <t>Munícipes de Boa Vista do Cadeado.</t>
  </si>
  <si>
    <t>Pessoas assistidas e beneficiadas pelo videomonitoramento urbano.</t>
  </si>
  <si>
    <t>Pessoas assistidas e beneficiadas pelo videomonitoramento rural.</t>
  </si>
  <si>
    <t>Cameras de videomonitoramento instaladas para segurança da população.</t>
  </si>
  <si>
    <t>Pessoas beneficiadas com convênios de Entidades públicas e/ou privadas.</t>
  </si>
  <si>
    <t>População assistida pelo videomonitoramento.</t>
  </si>
  <si>
    <t>Média da população assistida pelo videomonitoramento.</t>
  </si>
  <si>
    <t>Ampliação do nº de câmeras de videomonitoramento urbano em mais 02</t>
  </si>
  <si>
    <t>Ampliação do nº de pessoas assistidas pela proteção das câmeras de videomonitoramento urbano em mais 20.</t>
  </si>
  <si>
    <t>Contribuintes de Boa Vista do Cadeado.</t>
  </si>
  <si>
    <t>141- Ações da Defesa Civil</t>
  </si>
  <si>
    <t>101- Cadeado Monitorado</t>
  </si>
  <si>
    <t>102- Fomento à Arrecadação</t>
  </si>
  <si>
    <t>Número de contribuintes.</t>
  </si>
  <si>
    <t>Média de número de contribuintes.</t>
  </si>
  <si>
    <t>120- Agricultura Irrigada e Piscicultura</t>
  </si>
  <si>
    <t xml:space="preserve">Ações de Fomento e Desenvolvimento a Agricultura Irrigada, Piscicultura e Construção de Açudes e Assemelhados </t>
  </si>
  <si>
    <t xml:space="preserve">Promover ações para redução de impactos da seca nas pequenas e médias propriedades. Promover ações para o desenvolvimento da piscicultura e da agricultura Irrigada. </t>
  </si>
  <si>
    <t>Produtores Rurais e Pisicultores.</t>
  </si>
  <si>
    <t xml:space="preserve"> Manutenção e Ampliação do nº de produtores beneficiados em construção e conservação de açudes e assemelhados em mais 80.</t>
  </si>
  <si>
    <t xml:space="preserve"> Manutenção e Ampliação do nº de piscicultores beneficiados com a distribuição de alevinos em mais 04.</t>
  </si>
  <si>
    <t>Promoção da Irrigação aos produtores de hortifrugranjeros em mais 8.</t>
  </si>
  <si>
    <t>Índice Atual:</t>
  </si>
  <si>
    <t>Nos últimos 4 anos em média umas 80 famílias.</t>
  </si>
  <si>
    <t>Média de produtores rurais e pisiscultores atendidos por esta demanda.</t>
  </si>
  <si>
    <t>121- Pecuária de Leite e Corte</t>
  </si>
  <si>
    <t>Ações de Desenvolvimento para o Gado</t>
  </si>
  <si>
    <t>Feira e Exposição de Produtividade Leiteira</t>
  </si>
  <si>
    <t>Criar e ampliar ações para o desenvolvimento da atividade pecuária no Município, proporcionando renda e potencialização das pequenas e médias propriedades rurais. Incrementar ações voltadas para a irrigação da grama perene.</t>
  </si>
  <si>
    <t>Produtores Rurais.</t>
  </si>
  <si>
    <t>Ampliação e/ou manutenção do nº de produtores beneficiados com a aquisição de semem bovino em mais 4.</t>
  </si>
  <si>
    <t>Ampliação e incentivo dos produtores a participarem de eventos correlacionas com a agropecuária em mais 4.</t>
  </si>
  <si>
    <t>Nos últimos 4 anos em média umas 10 famílias.</t>
  </si>
  <si>
    <t>Média de produtores rurais atendidos por esta demanda.</t>
  </si>
  <si>
    <t>122- Patrulha Agrícola e Assistência ao Produtor</t>
  </si>
  <si>
    <t>Manutenção e Investimento na Patrulha Agrícola e Assistência ao Produtor</t>
  </si>
  <si>
    <t>Manutenção e Investimento nas Atividades do Programa Cadeado Cooperado</t>
  </si>
  <si>
    <t>Proporcionar a assintência técnica com o intuito de aumentar a produção primária do Municipio, e com o aucílio da patrulha agrícola atender as necessidades dos produtores. Fomentar a agricultura familiar.</t>
  </si>
  <si>
    <t>Produtores da agricultora familiar.</t>
  </si>
  <si>
    <t>Meta Prevista</t>
  </si>
  <si>
    <t>Fomento à agricultura familiar através do Programa Cadeado Cooperado em mais 20.</t>
  </si>
  <si>
    <t>Ampliação do nº de produtores capacitados por entidades públicas e/ou privadas em mais 10.</t>
  </si>
  <si>
    <t>Buscar convênios com entidades para trazer benefícios aos munícipes.</t>
  </si>
  <si>
    <t>Nos últimos 4 anos em média umas 05 famílias.</t>
  </si>
  <si>
    <t>125- Desenvolvimento Econômico</t>
  </si>
  <si>
    <t>Aquisição e Estruturação de Imóvel para o Parque Industrial</t>
  </si>
  <si>
    <t>Promover ações coordenadas para o desenvolvimento econômico de maneira sustentável e equilibrada, auxiliando os empreendedores nas suas atividades com capacitações, treinamentos e estruturação do empreendimento, valorizando os empreendedores e aquecendo a economia local. Aquisição de parque Industrial.</t>
  </si>
  <si>
    <t>Empreendedores.</t>
  </si>
  <si>
    <t>Aquisição de área e manutenção para Parque Industrial.</t>
  </si>
  <si>
    <t>Média de empreendimentos atendidos por esta demanda.</t>
  </si>
  <si>
    <t>123- Turismo no cadeado</t>
  </si>
  <si>
    <t>Manutenção e investimento nas Atividades do Turismo e Promoção de Eventos.</t>
  </si>
  <si>
    <t>Municipio.</t>
  </si>
  <si>
    <t>Ampliação do n° de visitantes em mais 200.</t>
  </si>
  <si>
    <t>Criação de uma rota turistica.</t>
  </si>
  <si>
    <t>Manutenção e Investimentos no Parque de Rodeios e Exposições</t>
  </si>
  <si>
    <t>142- Atendimento e Assistência Veterinária</t>
  </si>
  <si>
    <t>Manutenção e Investimento na Defesa Sanitária Animal.</t>
  </si>
  <si>
    <t>Promover o bem-estar animal e saúde pública, através do controle de zoonoses, por meio da manutenção e fortalecimento das ações de Defesa Sanitária Animal, atendimento veterinário a campo ou domiciliar, controle populacional de cães e gatos. Ações educativas, com foco nos animais de famílias em situação de vulnerabilidade social e em animais em situação de rua.</t>
  </si>
  <si>
    <t>Produtores rurais, tutores de animais com baixa renda e animais de rua, e população em geral.</t>
  </si>
  <si>
    <t xml:space="preserve"> Manutenção e Fortalecimento do projeto de castração de cães e gatos em mais 200.</t>
  </si>
  <si>
    <t xml:space="preserve"> Realização de atendimentos veterinários a campo ou domiciliares.</t>
  </si>
  <si>
    <t>Desenvolvimento de ações educativas.</t>
  </si>
  <si>
    <t>Realização de Inspeção Veterinária.</t>
  </si>
  <si>
    <t>Número de castrtações realizadas e números produtores e tutores atendidos.</t>
  </si>
  <si>
    <t>Média de produtores rurais, populacão e animais atendidos por esta demanda.</t>
  </si>
  <si>
    <t>Buscar convênios com entidades para trazer benefcios as ações de Defesa Sanitária Animal.</t>
  </si>
  <si>
    <t>Manutenção e Investimento do Desenvolvimento Econômico no Empreendorismo</t>
  </si>
  <si>
    <t>Ampliação e/ou manutenção do nº de estabelecimentos beneficiados com incentivo do programa em pelo menos mais 4.</t>
  </si>
  <si>
    <t>Capacitação dos empreendedores em mais 10.</t>
  </si>
  <si>
    <t>126 - Limpeza e iluminação Pública</t>
  </si>
  <si>
    <t>Manutenção e Ampliação do Cemitérios Municipais</t>
  </si>
  <si>
    <t>Manutenção, Ampliação e Construção de Praça</t>
  </si>
  <si>
    <t>Manutenção e Ampliação da Limpeza Municipal.</t>
  </si>
  <si>
    <t>Manutenção, Ampliação da Rede de Iluminação Pública.</t>
  </si>
  <si>
    <t>Manutenção e Ampliação da Produção de Energia.</t>
  </si>
  <si>
    <t>Manter ações estratégicas voltadas para a limpeza, iluminação e organização, bem como o embelezamento de praças, canteiros e rótulas do Município. Construção e ampliação da Praça Municipal.</t>
  </si>
  <si>
    <t>Munícipes e população em geral que visita o municipio;</t>
  </si>
  <si>
    <t>Manutenção e ampliação do cemitério municipal.</t>
  </si>
  <si>
    <t>Manutenção e ampliação do nº de postes de luz em mais 12.</t>
  </si>
  <si>
    <t>Manutenção e ampliação de praças e quiosques.</t>
  </si>
  <si>
    <t>Manutenção e ampliação de limpeza municipal.</t>
  </si>
  <si>
    <t xml:space="preserve"> 31/12/2024</t>
  </si>
  <si>
    <t xml:space="preserve"> Un. de Medida Número</t>
  </si>
  <si>
    <t>127 - Infraestrutura de Vias</t>
  </si>
  <si>
    <t>Manutenção e Investimento na Pavimentação de Passeios, Acessos e Vias Urbanas</t>
  </si>
  <si>
    <t>Manutenção e Investimento na Pavimentação e Conservação de Vias Rurais</t>
  </si>
  <si>
    <t>Manutenção e Investimento da Construção e Reforma de Pontes, Pontilhões e Abrigos</t>
  </si>
  <si>
    <t>Manutenção e Investimento da Gestão do Trânsito Legal.</t>
  </si>
  <si>
    <t>Fonte de recursos 2</t>
  </si>
  <si>
    <t>Fonte de recursos 3</t>
  </si>
  <si>
    <t>Manter ações para o melhoramento da pavimentação de vias urbanas e rurais, identificação e sinalização do trânsito, reforma e construção de pontes e assemelhados.</t>
  </si>
  <si>
    <t>Munícipes e população em geral que visita o municipio.</t>
  </si>
  <si>
    <t>Índice</t>
  </si>
  <si>
    <t>Estradas do Interior ensaibradas</t>
  </si>
  <si>
    <t>KM</t>
  </si>
  <si>
    <t>Ruas e estradas pavimentadas com asfalto.</t>
  </si>
  <si>
    <t>Ruas pavimentadas com calçamento.</t>
  </si>
  <si>
    <t>Pontes e/ou pontilhões e abrigos construídos para melhoria viária</t>
  </si>
  <si>
    <t>Sinalização Visual</t>
  </si>
  <si>
    <t>Metas Previstas:</t>
  </si>
  <si>
    <t xml:space="preserve">Manutenção, ampliação e recuperação das estradas rurais em mais de 800km². </t>
  </si>
  <si>
    <t>200km</t>
  </si>
  <si>
    <t>800km</t>
  </si>
  <si>
    <t>Ampliação e/ou reforma do perímetro urbano em mais de 1.000m² de pavimentação.</t>
  </si>
  <si>
    <t>250m</t>
  </si>
  <si>
    <t>1.000m</t>
  </si>
  <si>
    <t>Ampliação e/ou reforma de pontes e pontilhões e assemelhados em mais de 04.</t>
  </si>
  <si>
    <t>Ampliação e manutenção de passeios e acessos em mais de 200m².</t>
  </si>
  <si>
    <t>50m</t>
  </si>
  <si>
    <t>200m</t>
  </si>
  <si>
    <t>Melhoria da sinalização visual das vias públicas com mais de 04 placas.</t>
  </si>
  <si>
    <t xml:space="preserve"> Un. Medida: Número</t>
  </si>
  <si>
    <t>Cemitérios que recebem auxilio  na limpeza e organização local.</t>
  </si>
  <si>
    <t>Pontos ou postes que contemplam a iluminação pública do Município.</t>
  </si>
  <si>
    <t>Praça e/ou quiosque que recebem auxílio na limpeza e organização local.</t>
  </si>
  <si>
    <t>Limpeza e Organização do Município.</t>
  </si>
  <si>
    <t>Promover ações coordenadas que visem a divulgação do turismo e seus potenciais, além de promover e organizar eventos em prol do crescimento do Municipio, bem como promover melhorias na infraestrutura do Parque de Rodeios e Exposições para os eventos, feiras e rodeios.</t>
  </si>
  <si>
    <t>Média de visitantes expedidas e investimentos.</t>
  </si>
  <si>
    <t>Nos últimos 4 anos em média 50 visitantes e reformas e investimentos na estrutura do local.</t>
  </si>
  <si>
    <t xml:space="preserve">Variação do </t>
  </si>
  <si>
    <t>Percentual</t>
  </si>
  <si>
    <t>IPCA</t>
  </si>
  <si>
    <t>Ações do Conselho Municipal de Educação</t>
  </si>
  <si>
    <t>Qualificação Recursos Humanos</t>
  </si>
  <si>
    <t xml:space="preserve"> Investimento Educação de Jovens e Adultos -Pacto Nacional Superação do Anlafabetismo Qualificação da Educação</t>
  </si>
  <si>
    <t xml:space="preserve"> Investimento PNEERQ Politica Nacional Equidade Educação Relações Étnicos-Raciais e Educação Escola Quilombola</t>
  </si>
  <si>
    <t>Atender e melhorar  a oferta na qualidade do ensino fundamental. Manter os índices ndices de qualidade da educação (IDEB, SAERS/IMERS) de acordo com a exigências legais e estimativas dos órgãos fiscalizadores e mantenedores,  investir na alimentação escolar com segurança alimentar e nutricional, transporte escolar  e valorização e formação continuada dos profissionais de educação atendendo a Lei 14.381/2023. Investir na manutenção e aumento da infraestrutura para atendimento da Educação em Tempo Integral e aquisição de equipamentos permanentes e de apoio pedagógico. Na política de Educação de Jovens e Adultos e PNEERQ</t>
  </si>
  <si>
    <t>Alunos</t>
  </si>
  <si>
    <t>nº de alunos</t>
  </si>
  <si>
    <t>Promover ações que atendam as necessidades da educação do município e garantam a continuidade das metas alcançadas do PME 2014/2024.</t>
  </si>
  <si>
    <t>Ampliação, Reforma , Manutenção e adequação dos prédios escolares  para atendimento a Política de Educação em Tempo Integral.</t>
  </si>
  <si>
    <t>Garantia de Atendimento Educacional Especializado no EF</t>
  </si>
  <si>
    <t>Garantir a qualidade e a segurança alimentar com investimento em qualificação profissional</t>
  </si>
  <si>
    <t>Aquisição de veículos para transporte escolar e para atividades administrativas da secretaria.</t>
  </si>
  <si>
    <t>170 alunos</t>
  </si>
  <si>
    <t>Frota Transporte escolar:5</t>
  </si>
  <si>
    <t>IDEB ANOS INICIAIS:6,5</t>
  </si>
  <si>
    <t>SAERS:87,7</t>
  </si>
  <si>
    <t>Nº Matriculas/Censo Escolar</t>
  </si>
  <si>
    <t>113-Educação Infantil - Zero a Três Anos</t>
  </si>
  <si>
    <t>Desenvolver um atendimento de qualidade as crianças e as famílias que necessitam desse serviço atendendo um maior número de alunos conforme capacidade física das salas de aula.</t>
  </si>
  <si>
    <t>Atender 50% das crianças dessa faixa etária  a fim de cumprir o Indicador 1B da Meta 1 do PME (em anexo), bem como, meta 17.</t>
  </si>
  <si>
    <t>Ampliação de vagas deverá ser gradativa ano conforme o Índice de aumento de demanda.</t>
  </si>
  <si>
    <t>Garantir o atendimento educacional especializado na educação infantil</t>
  </si>
  <si>
    <t>41 alunos</t>
  </si>
  <si>
    <t>Melhorar a qualidade do ensino infantil qualificando os profissionais, melhorando a estrutura fisica das escolas.</t>
  </si>
  <si>
    <t>Investir na qualidade do ensino a fim de continuar atendendo 100% da demanda dessa faixa etária.</t>
  </si>
  <si>
    <t>Garantir  a continuidade de  atendimento das metas do PME</t>
  </si>
  <si>
    <t xml:space="preserve">Investir na infraestrura da Educação Infantil e no apoio pedagógico </t>
  </si>
  <si>
    <t>Investir num transporte escolar com segurança e qualidade</t>
  </si>
  <si>
    <t>30 alunos</t>
  </si>
  <si>
    <t>115- Transporte Ensino Médio</t>
  </si>
  <si>
    <t xml:space="preserve">Proporcionar a população a conclusão da Educação Básica investindo no transporte para o ensino médio diurno e noturno, possibilitando que todos tenham condiçoes de inserção  no mercado de trabalho. </t>
  </si>
  <si>
    <t>Atendimento as necessidades da população nessa faixa etária.</t>
  </si>
  <si>
    <t xml:space="preserve">Manutenção do serviço do serviço do transporte escolar da rede estadual </t>
  </si>
  <si>
    <t>29 alunos</t>
  </si>
  <si>
    <t>Nº Matriculas EEEM. Dr. João Raimundo</t>
  </si>
  <si>
    <t>116-  Ensino Superior</t>
  </si>
  <si>
    <t>Ações de fomento ao Ensino Superior</t>
  </si>
  <si>
    <t>Atender  a comunidade local possibilitando o acesso ao ensino superior.</t>
  </si>
  <si>
    <t>Atender a meta 12 do PME (em anexo), onde o Munícipio disponibiliza transporte ao ensino superior.</t>
  </si>
  <si>
    <t>Incentivar o acesso  aos alunos mais carentes ao ensino superior através de parcerias com instituições públicas e privadas.</t>
  </si>
  <si>
    <t>Matrículas ensino superior</t>
  </si>
  <si>
    <t>Atender  a comunidade local possibilitando o acesso ao ensino profissionalizante para preparar melhor os estudantes para o mercado de trabalho.</t>
  </si>
  <si>
    <t>Atender a meta 11 do PME (em anexo), buscando fomentar o acesso ao ensino profissionalizante .</t>
  </si>
  <si>
    <t>15 alunos</t>
  </si>
  <si>
    <t>Matrículas cursos profissionalizantes</t>
  </si>
  <si>
    <t>Ações do Calendário de Eventos</t>
  </si>
  <si>
    <t>Proporcionar a população eventos diversificados que englobem as diferentes manifestações culturais e artísticas.</t>
  </si>
  <si>
    <t>população em geral</t>
  </si>
  <si>
    <t>percentual de população atendida</t>
  </si>
  <si>
    <t>Promover eventos culturais  artíticas diversificadas em parceria do o setor do Turismo.</t>
  </si>
  <si>
    <t>Investir no telecentro promovendo a cultura digital.</t>
  </si>
  <si>
    <t>Construção de um centro cultural para contar a história do município e desenvolver a cultura.</t>
  </si>
  <si>
    <t>Incentivar o hábito da leitura investindo melhoria do acervo da Biblioteca Pública e infraestrutura</t>
  </si>
  <si>
    <t>Eventos realizados: 3</t>
  </si>
  <si>
    <t>Taxa de população atendida:20%</t>
  </si>
  <si>
    <t>Manutenção E Investimentos  em atividades da Cultura</t>
  </si>
  <si>
    <t>Participação popular</t>
  </si>
  <si>
    <t>Manutençaõ e Investimentos em Atividades Esportivas e Lazer</t>
  </si>
  <si>
    <t>Manutenção e investimento no ginásio municipal  e quadras esportivas comunitárias</t>
  </si>
  <si>
    <t>Ações e Eventos Esportivos</t>
  </si>
  <si>
    <t>Proporcionar a população eventos diversificados que englobem as diferentes esportes e atividades recreativas e de lazer.</t>
  </si>
  <si>
    <t xml:space="preserve">Ampliar o nº de eventos desportivos. </t>
  </si>
  <si>
    <t>Ampliar a taxa da população atendida.</t>
  </si>
  <si>
    <t>Ações em Viagens para Recreação e Lazer</t>
  </si>
  <si>
    <t>119 - Esporte e Lazer Direito de Todos</t>
  </si>
  <si>
    <t>118 - Diversificando a Cultura</t>
  </si>
  <si>
    <t>Manutenção e Investimentos da Biblioteca Pública, Telecentro Comunitário, Museu e Centro Cultural</t>
  </si>
  <si>
    <t>117- Transporte Ensino Profissionalizante</t>
  </si>
  <si>
    <t xml:space="preserve">Manutenção e Investimento da Alimentação Escolar </t>
  </si>
  <si>
    <t>Qualificação de Recursos Humanos</t>
  </si>
  <si>
    <t>Fonte de recursos 4</t>
  </si>
  <si>
    <t>Fonte de recursos 5</t>
  </si>
  <si>
    <t>Fonte de recursos 6</t>
  </si>
  <si>
    <t xml:space="preserve">Manutenção e Investimento das Atividades das Escolas </t>
  </si>
  <si>
    <t>Manutenção e Investimento nas Atividades do Transporte Escolar</t>
  </si>
  <si>
    <t>Manutenção e Investimento da Alimentação Escolar</t>
  </si>
  <si>
    <t>112- Ensino Fundamental</t>
  </si>
  <si>
    <t>Nos últimos 4 anos não foi adquirido./ Nos últimos 4 anos em média mais de 50 empreendimentos.</t>
  </si>
  <si>
    <t>Ações para Qualificação de Recursos Humanos</t>
  </si>
  <si>
    <t>Manutenção e Investimento das Atividades da EMEI</t>
  </si>
  <si>
    <t>Investimento PNEERQ Politica Nacional Equidade Educação Relações Étnicos-Raciais e Educação Escola Quilombola</t>
  </si>
  <si>
    <t>114-Educação Infantil - quatro a cinco anos</t>
  </si>
  <si>
    <t>Ações do Conselho e Fundo Municipal da Cultura e Fundo de Patrimonônio Histórico</t>
  </si>
  <si>
    <t>Un. Medida</t>
  </si>
  <si>
    <t>Indíce</t>
  </si>
  <si>
    <t>Psicultores capacitados por Entidades públicas e/ou privadas.</t>
  </si>
  <si>
    <t>31.12.2024</t>
  </si>
  <si>
    <t>Produtores rurais beneficiados com a construção e manutenção de açudes e assemelhados</t>
  </si>
  <si>
    <t>Produtores beneficiados com a distribuição de alevinos.</t>
  </si>
  <si>
    <t>Fomento à Irrigação hortifrutigranjeiro</t>
  </si>
  <si>
    <t>Famílias rurais beneficiadas com convênios do Estado e/ou União</t>
  </si>
  <si>
    <t>Produtores beneficiados com a distribuição de semen bovino.</t>
  </si>
  <si>
    <t>Grupos rurais atendidos com a aquisição de materiais e equipamentos para o gado</t>
  </si>
  <si>
    <t>Produtores que participaram da feira e/ou exposição.</t>
  </si>
  <si>
    <t>Produtores capacitados por Entidades públicas e/ou privadas.</t>
  </si>
  <si>
    <t>Produtores rurais beneficiados com convênios do Estado e/ou União.</t>
  </si>
  <si>
    <t>Máquinas e equipamentos adquiridos para benefício dos produtores rurais.</t>
  </si>
  <si>
    <t>Veículos e maquinários que propiciam apoio ao produtor rural.</t>
  </si>
  <si>
    <t>Produores rurais beneficiados através do Programa Cadeado Cooperado.</t>
  </si>
  <si>
    <t>Produtores capacitados por entidades públicas e/ou privadas.</t>
  </si>
  <si>
    <t>Estabelecimentos comerciais, industriais e/ou agroindustriais que receberam incentivo</t>
  </si>
  <si>
    <t>Proprietários de estabelecimentos comerciais, industriais e/ou agroindustriais que receberam treinamento e/ou capacitação.</t>
  </si>
  <si>
    <t>Un.Medida</t>
  </si>
  <si>
    <t>Visitantes a eventos e locais turistícos.</t>
  </si>
  <si>
    <t>Pontos turísticos catalogados.</t>
  </si>
  <si>
    <t>Produtores beneficiados com atendimentos veterinários</t>
  </si>
  <si>
    <t>Famílias beneficiadas com o projeto de castração.</t>
  </si>
  <si>
    <t>103 - Atenção Primária</t>
  </si>
  <si>
    <t xml:space="preserve"> Manutenção e Investimentos das Atividades da Saúde Bucal</t>
  </si>
  <si>
    <t xml:space="preserve">Objetivos do Programa: </t>
  </si>
  <si>
    <t>Garantir ações de promoção, prevenção, diagnóstico, tratamento e reabilitação em saúde bucal, com equidade, integralidade e acesso universal, por meio da atenção primária, promovendo a melhoria da qualidade de vida dos municípes.</t>
  </si>
  <si>
    <t>População geral do município, principalmente crianças e adolescentes de escolas públicase de comunidades de difícil acesso, gestantes e pacientes com condições crônicas.</t>
  </si>
  <si>
    <t xml:space="preserve">Un Medida </t>
  </si>
  <si>
    <t xml:space="preserve">Indicador(es) do Programa: </t>
  </si>
  <si>
    <t>Cobertura populacional de saúde bucal na APS</t>
  </si>
  <si>
    <t>%</t>
  </si>
  <si>
    <t>Média de ação coletiva de escovação dental supervisionada</t>
  </si>
  <si>
    <t>Percentual de cobertura da primeira consulta odontológica programada</t>
  </si>
  <si>
    <t>indicador novo</t>
  </si>
  <si>
    <t>Razão de tratamentos odontológicos concluídos (indicador b2).</t>
  </si>
  <si>
    <t>Proporção de crianças (6 a 12 anos) em ação de escovação supervisionada (indicador b4).</t>
  </si>
  <si>
    <t>Proporção de procedimentos odontológicos preventivos individuais (indicador b5)</t>
  </si>
  <si>
    <t>Proporção de tratamentos restauradores atraumáticos realizados (indicador b6)</t>
  </si>
  <si>
    <t xml:space="preserve">Meta Prevista </t>
  </si>
  <si>
    <t>Garantir o acesso universal aos serviços de saúde bucal</t>
  </si>
  <si>
    <t>Fortalecer hábitos de higiene bucal em crianças e adolescentes</t>
  </si>
  <si>
    <t>Aumentar o acesso planejado ao cuidado odontológico</t>
  </si>
  <si>
    <t xml:space="preserve">≥ 5% </t>
  </si>
  <si>
    <t>&gt;5%</t>
  </si>
  <si>
    <t>Melhorar a efetividade e a continuidade do cuidado odontológico.</t>
  </si>
  <si>
    <t xml:space="preserve">≥ 10% </t>
  </si>
  <si>
    <t>Promover hábitos saudáveis de higiene bucal desde a infância.</t>
  </si>
  <si>
    <t xml:space="preserve">≥ 2,7% </t>
  </si>
  <si>
    <t>Priorizar a prevenção nas ações odontológicas.</t>
  </si>
  <si>
    <t xml:space="preserve">≥ 80% </t>
  </si>
  <si>
    <t>Ampliar o acesso ao tratamento odontológico humanizado com técnica minimamente invasiva</t>
  </si>
  <si>
    <t xml:space="preserve">≥ 6% </t>
  </si>
  <si>
    <t>&gt;6%</t>
  </si>
  <si>
    <t>Dezembro</t>
  </si>
  <si>
    <t>(População coberta/População total) × 100; Indicadores conforme metodologia SISAB/e-SUS; registros no sistema por equipe e ação programática.</t>
  </si>
  <si>
    <t>Garantir a continuidade, qualidade e expansão das ações da Atenção Primária à Saúde, por meio do financiamento, manutenção e investimentos nas equipes, estruturas e serviços da rede de atenção básica, assegurando o acesso universal, equânime e resolutivo à população.</t>
  </si>
  <si>
    <t>Toda a população residente no município de Boa Vista do Cadeado.</t>
  </si>
  <si>
    <t xml:space="preserve">Descrição </t>
  </si>
  <si>
    <t xml:space="preserve">Un medida </t>
  </si>
  <si>
    <t>Percentual de cobertura populacional pelas equipes de Atenção Primária (ESF)</t>
  </si>
  <si>
    <t>Proporção de pacientes acompanhados com estratificação de risco.</t>
  </si>
  <si>
    <t>Média de atendimentos por pessoa assistida pela eMulti</t>
  </si>
  <si>
    <t>Percentual de ações interprofissionais</t>
  </si>
  <si>
    <t xml:space="preserve">Razão de exames citopatológicos do colo do útero em mulheres de 25 a 64 anos </t>
  </si>
  <si>
    <t>razão</t>
  </si>
  <si>
    <t>Razão de mamografias realizadas em mulheres de 50 a 69 anos e população da mesma faixa etária</t>
  </si>
  <si>
    <t>Número de casos novos de sífilis congênita em menores de 1 ano.</t>
  </si>
  <si>
    <t>número</t>
  </si>
  <si>
    <t>Número de testes de sífilis por gestante.</t>
  </si>
  <si>
    <t>Proporção de gestantes com acompanhamento pré-natal e puerperal adequado (Indicador C3)</t>
  </si>
  <si>
    <t>Proporção  de mulheres com cuidado preventivo em saúde (indicador c7)</t>
  </si>
  <si>
    <t>Número de óbitos prematuros por DCNT (Doenças Crônicas Não Transmissíveis).</t>
  </si>
  <si>
    <t>Percentual de idosos com Avaliação Multidimensional registrado.</t>
  </si>
  <si>
    <t>Proporção de diabéticos com acompanhamento adequado (Indicador C4)</t>
  </si>
  <si>
    <t>Proporção de hipertensos com acompanhamento adequado (Indicador C5).</t>
  </si>
  <si>
    <t>Proporção de idosos com cuidado integral na APS (Indicador C6)</t>
  </si>
  <si>
    <t>Proporção de casos de doenças de notificação compulsória imediata (DNCI) encerradas em até 60 dias após notificação.</t>
  </si>
  <si>
    <t>Proporção de registro de óbitos com causa primária definida</t>
  </si>
  <si>
    <t>Proporção de cura de casos novos de tuberculose pulmonar.</t>
  </si>
  <si>
    <t>Testagem de HIV nos casos novos de tuberculose notificados no SINAN</t>
  </si>
  <si>
    <t>Coeficiente bruto de mortalidade por AIDS.</t>
  </si>
  <si>
    <t>Cobertura Vacinal da vacina tríplice viral, primeira dose, para crianças de 1 ano de idade</t>
  </si>
  <si>
    <t>Percentual de prevalência de excesso de peso na população adulta de Boa Vista do Cadeado</t>
  </si>
  <si>
    <t>Percentual de coleta de amostra por RT-PCR (diagnóstico padrão ouro) em casos de SRAG hospitalizados e óbitos</t>
  </si>
  <si>
    <t>Proporção do preenchimento campo "ocupação" nas notificações agravos relacionados ao trabalho.</t>
  </si>
  <si>
    <t>Taxa de notificações de agravos relacionados ao trabalho.</t>
  </si>
  <si>
    <t xml:space="preserve">Proporção  de óbitos por acidente de trabalho investigados </t>
  </si>
  <si>
    <t xml:space="preserve">Redução do peso corporal e melhoria da composição corporal dos participantes do programa </t>
  </si>
  <si>
    <t xml:space="preserve">indicador novo </t>
  </si>
  <si>
    <t>Taxa de adesão ao programa</t>
  </si>
  <si>
    <t>Redução percentual dos valores médios de glicemia, pressão arterial e colesterol.</t>
  </si>
  <si>
    <t>Evento Anual com premiações.</t>
  </si>
  <si>
    <t>Garantir o acesso universal e contínuo à atenção primária em saúde no território.</t>
  </si>
  <si>
    <t>Garantir cuidado contínuo e qualificado às pessoas com diabetes</t>
  </si>
  <si>
    <t>Ampliar e qualificar os atendimentos interdisciplinares da equipe multiprofissional (eMulti)</t>
  </si>
  <si>
    <t>Promover o trabalho colaborativo e interprofissional na atenção básica.</t>
  </si>
  <si>
    <t xml:space="preserve">Integral a prevenção, o diagnóstico e o tratamento do cancêr do colo do útero </t>
  </si>
  <si>
    <t>Integrar a prevenção, o diagnóstico e o tratamento do cancêr de mama</t>
  </si>
  <si>
    <t xml:space="preserve">Eliminar a sífilis congênita </t>
  </si>
  <si>
    <t>Garantir testagem de sífilis em gestantes</t>
  </si>
  <si>
    <t>Qualificar o cuidado pré-natal e puerperal</t>
  </si>
  <si>
    <t>Criar um espaço seguro e acolhedor para o diálogo sobre saúde sexual e reprodutiva para mulheres e adolescentes.</t>
  </si>
  <si>
    <t>Estrutrurar a rede  de atenção com o apoio da comunidade para um envelhecimento ativo e saudável.</t>
  </si>
  <si>
    <t>Promover a atenção integral à pessoa idosa com foco no envelhecimento saudável.</t>
  </si>
  <si>
    <t>Garantir o acompanhamento adequado das pessoas com diabetes na APS.</t>
  </si>
  <si>
    <t>Garantir o acompanhamento adequado das pessoas com hipertensão na APS.</t>
  </si>
  <si>
    <t>Promover o cuidado integral da pessoa idosa na Atenção Primária.</t>
  </si>
  <si>
    <t>Fortalecer a vigilância atica e integrada, promovendo a saúde e prevenindo doenças.</t>
  </si>
  <si>
    <t>Fortalecer a parceria com o hospital para garantir informações precisas na declaração de óbito</t>
  </si>
  <si>
    <t>Garantir a cura dos casos novos de tuberculose pulmonar por meio da mobilização comunitária, campanhas de concientização, busca ativa e acompanhamento do tratamento, incluindo o TDO.</t>
  </si>
  <si>
    <t>Combater o preconceito e garantir o cuidado contínuo para pessoas diagnosticadas com Hanseníase, promovendo informação, esclarecimentos e suporte aos casos confirmados.</t>
  </si>
  <si>
    <t>Promover o cuidado integral dos pacientes com tuberculose, garantindo o diagnóstico completo e oportuno do HIV para melhor manejo terapêutico.</t>
  </si>
  <si>
    <t>Garantir uma rede de apoio e tratamento para pessoas vivendo com AIDS, assegurando acesso a serviços de referência e hospitalares para reduzir a mortalidade.</t>
  </si>
  <si>
    <t>Proteger a população infantil por meio da vacinação, assegurando alta cobertura vacinal para prevenir doenças evitáveis</t>
  </si>
  <si>
    <t>Promover uma cultura de bem-estar, com campanhas de conscientização, espaços para atividades físicas e apoio multiprofissional para a população com sobrepeso e obesidade.</t>
  </si>
  <si>
    <t>Garantir a informação correta para ações rápidas na vigilância de Síndrome Respiratória Aguda Grave (SRAG).</t>
  </si>
  <si>
    <t>Capacitar a equipe para um olhar atento à saúde do trabalhador.</t>
  </si>
  <si>
    <t>Fortalecer a vigilância e prevenção de agravos relacionados ao trabalho, especialmente no meio rural.</t>
  </si>
  <si>
    <t>Assegurar a investigação de todos os óbitos relacionados ao trabalho para subsidiar medidas de prevenção.</t>
  </si>
  <si>
    <t>Promover a perda de peso saudável e a melhoria da composição corporal dos participantes.</t>
  </si>
  <si>
    <t>Estimular a permanência no programa e a mudança de hábitos para um estilo de vida mais saudável</t>
  </si>
  <si>
    <t>Reduzir fatores de risco à saúde associados à obesidade</t>
  </si>
  <si>
    <t>&gt;1%</t>
  </si>
  <si>
    <t>Promover evento anual com integração entre os participantes do programa, com premiação para quem perder o maior percentual de gordura.</t>
  </si>
  <si>
    <t>(População coberta pelas equipes/População total estimada) × 100</t>
  </si>
  <si>
    <r>
      <t xml:space="preserve">Proporção de </t>
    </r>
    <r>
      <rPr>
        <sz val="8"/>
        <rFont val="Calibri"/>
        <family val="2"/>
        <scheme val="minor"/>
      </rPr>
      <t>cura de novos</t>
    </r>
    <r>
      <rPr>
        <sz val="8"/>
        <color theme="1"/>
        <rFont val="Calibri"/>
        <family val="2"/>
        <scheme val="minor"/>
      </rPr>
      <t xml:space="preserve"> casos de Hanseníase diagnosticados </t>
    </r>
    <r>
      <rPr>
        <sz val="8"/>
        <rFont val="Calibri"/>
        <family val="2"/>
        <scheme val="minor"/>
      </rPr>
      <t>nos anos das coortes</t>
    </r>
  </si>
  <si>
    <t>Manutenção e Investimentos das Atividades do Piso da Atenção Básica</t>
  </si>
  <si>
    <t>Manutenção e Investimentos das Atividades da Primeira Infância Melhor</t>
  </si>
  <si>
    <t xml:space="preserve">Manutenção e Investimentos das Atividades da Estratégica da Saúde da Família </t>
  </si>
  <si>
    <t>Prestar atenção integral à saúde da população adstrita, com ações de promoção da saúde, diagnóstico, tratamento, reabilitação, redução de danos, cuidados paliativos e vigilância em saúde, de forma contínua, humanizada e com qualidade, no território sob sua responsabilidade."</t>
  </si>
  <si>
    <t>Un medida</t>
  </si>
  <si>
    <t xml:space="preserve">Data </t>
  </si>
  <si>
    <t xml:space="preserve">Cobertura de acompanhamento das condicionalidades  de saúde do Programa Bolsa Família </t>
  </si>
  <si>
    <t xml:space="preserve">Proporção de parto normal no SUS e na saúde suplementar </t>
  </si>
  <si>
    <t xml:space="preserve">Proporção de Gravidez na adolescência entre as faixas etárias de 10 a 19 anos </t>
  </si>
  <si>
    <t>Números de óbitos maternos em determinado período e local de residência.</t>
  </si>
  <si>
    <t>Taxa de mortalidade infantil</t>
  </si>
  <si>
    <t xml:space="preserve">Proporção de óbitos infantis e fetais investigados </t>
  </si>
  <si>
    <t xml:space="preserve">Proporção de óbitos de mulheres em idade fértil investigados </t>
  </si>
  <si>
    <t>Número absoluto em relação a Mortalidade Materna.</t>
  </si>
  <si>
    <t>Proporção de crianças com acompanhamento adequado do desenvolvimento infantil (indicador C2)</t>
  </si>
  <si>
    <t>Número de casos novos de AIDS em menores de cinco anos.</t>
  </si>
  <si>
    <t>Proporção de vacinas selecionadas no Calendário Nacional de vacinação para crianças menores de 02 anos com cobertura vacinal preconizada.</t>
  </si>
  <si>
    <t>Estabelecer uma agenda mensal de monitoramento das condicionalidades, realizar busca ativas através das visitas dos ACS</t>
  </si>
  <si>
    <t>Construir laços de confiança, estreitando o vínculo entre gestantes e o Centro Obstétrico.</t>
  </si>
  <si>
    <t>Unir forças com a educação, mantendo as ações do PSE; incluir as jovens em oficinas terapêuticas.</t>
  </si>
  <si>
    <t>Tecer uma rede de cuidado para todas as mulheres no pré-natal e puerpério.</t>
  </si>
  <si>
    <t>Garantir cuidado especializado e próximo, com pediatra na UBS; fortalecer a rede de urgência.</t>
  </si>
  <si>
    <t>Investigar todos os óbitos em até 120 dias para aprender e prevenir.</t>
  </si>
  <si>
    <t>Investigar cada perda para proteger o futuro, analisando todos os óbitos em tempo oportuno.</t>
  </si>
  <si>
    <t>Ampliar a qualidade da assistência para reduzir mortes evitáveis.</t>
  </si>
  <si>
    <t>Acolher o recém-nascido e sua familia; intensificar as visitas com os ACS e visitadores do PIM.</t>
  </si>
  <si>
    <t>Fortalecendo os grupo de gestantes e a testagem de HIV para gestantes e parceiros.</t>
  </si>
  <si>
    <t>Promover ações itinerantes de vacinação; trabalhar em parceria com as escolas e a comunidade.</t>
  </si>
  <si>
    <t xml:space="preserve"> Anual</t>
  </si>
  <si>
    <t>(Famílias acompanhadas/Famílias acompanháveis) × 100</t>
  </si>
  <si>
    <t>302 - Assistência Hospitalar e Ambulatorial</t>
  </si>
  <si>
    <t>104 - Atenção de Média e Alta Complexidade</t>
  </si>
  <si>
    <t>Manutenção e Investimentos das Atividades na Saúde Mental</t>
  </si>
  <si>
    <t>Promover a saúde mental e o bem-estar psicossocial da população usuária da Unidade Básica de Saúde, por meio da realização de oficinas terapêuticas regulares, que estimulem a participação comunitária, utilizem recursos expressivos e manuais como ferramentas de cuidado, favoreçam a integração entre os serviços de saúde e assistência social, e contribuam para a redução do sofrimento psíquico e o fortalecimento de vínculos.</t>
  </si>
  <si>
    <t>Toda a população residente no município de Boa Vista do Cadeado, e dos municípios que integram a regional.</t>
  </si>
  <si>
    <t>Ações de matriciamentos realizados por CAPS com equipe de Atenção Primária</t>
  </si>
  <si>
    <t>Oficinas terapêuticas em saúde mental</t>
  </si>
  <si>
    <t>Internações por transtornos mentais e comportamentais.</t>
  </si>
  <si>
    <t>Grupo para conscientizar o consumo de bebida alcoólica e outras drogas com ações de educação em saúde.</t>
  </si>
  <si>
    <t>Eventos festivos com os municípios de referência duas vezes ao ano.</t>
  </si>
  <si>
    <t>Programas de oficinas terapêuticas.</t>
  </si>
  <si>
    <t xml:space="preserve">Programa o atendimento individual e multiprofissional aos pacientes do CAPS local e regional </t>
  </si>
  <si>
    <t>Programa de transporte para os pacientes do CAPS de Boa Vista do Cadeado até a sede.</t>
  </si>
  <si>
    <t>Desenvolver ações de educação continuada com toda a equipe da UBS.</t>
  </si>
  <si>
    <t>Desenvolver ações de educação continuada através de oficinas terapêuticas para pacientes em vulnerabilidade  ou usuários de alcool e drogas</t>
  </si>
  <si>
    <t xml:space="preserve">Fortalecer nossa equipe multidisciplinar regional; garantir, em rede, o acesso a medicamentos de qualidade e que promovam a estabilidade dos usuários </t>
  </si>
  <si>
    <t>Criar espaços de apoio mútuo; fazer uma busca ativa humanizada aos usuários.</t>
  </si>
  <si>
    <t>Promover o encontro e a troca de saberes entre pacientes e profissionais.</t>
  </si>
  <si>
    <t xml:space="preserve">Capacitar e valorizar nossos profissionais; aprimorar nossa escuta qualificada em toda a rede; somar talentos e garantir o cuidado básico </t>
  </si>
  <si>
    <t>Garantir uma equipe multiprofissional forte e integrada; assegurar um tratamento completo.</t>
  </si>
  <si>
    <t>Garantir o transporte para que os usuários das comunidades distantes possam ter acesso as oficinas e tratamentos do CAPS</t>
  </si>
  <si>
    <t>(Número e capacitações realizadas/Número planejadas) × 100; (Profissionais capacitados/Total da equipe) × 100; Total de oficinas por mês; Pacientes participantes/Total de vagas × 100; Usuários que retiraram medicamentos/Usuários com prescrição × 100; Usuários de área rural com transporte disponível/Usuários rurais × 100.</t>
  </si>
  <si>
    <t>Órgão</t>
  </si>
  <si>
    <t>Manutenção e Investimentos das Atividades da Assistência Farmacêutica</t>
  </si>
  <si>
    <t>Assegurar o funcionamento e qualificação das ações da assistência farmacêutica no município, por meio da manutenção e ampliação do acesso a medicamentos e insumos, fortalecimento das práticas de cuidado farmacêutico e do uso racional de medicamentos, promovendo saúde e qualidade de vida à população.</t>
  </si>
  <si>
    <t>Toda a população residente no município de Boa Vista do Cadeado</t>
  </si>
  <si>
    <t xml:space="preserve">Suprir as necessidades primárias medicamentosas da população com adequada assistência técnica durante a dispensação </t>
  </si>
  <si>
    <t>Efetuar compras regulares de medicamentos da lista do REMUME, incluindo os do Programa Peso Certo em Boa Vista</t>
  </si>
  <si>
    <t>Manter a lista de medicamentos (REMUME) atualizada e alinhada com as necessidades dos munícipes.</t>
  </si>
  <si>
    <t>Manter um controle eficiente e transparente do estoque; realizar compras no mínimo 3 vezes por ano.</t>
  </si>
  <si>
    <t>(Número de atendimentos realizados pelo farmacêutico/Número de dispensação) x 100; Número de compras realizadas.</t>
  </si>
  <si>
    <t>105 - Assistência Farmacêutica</t>
  </si>
  <si>
    <t>Manutenção e Investimentos das Atividades da Vigilância Sanitária</t>
  </si>
  <si>
    <t>Fortalecer as ações de Vigilância Sanitária por meio da manutenção e ampliação das atividades de fiscalização, licenciamento, monitoramento e educação sanitária, visando à proteção da saúde da população contra riscos decorrentes da produção e consumo de bens e serviços.</t>
  </si>
  <si>
    <t>Toda a população do município.</t>
  </si>
  <si>
    <t xml:space="preserve">Proporção de amostras de água com escherichia coli em soluções alternativas ambientais </t>
  </si>
  <si>
    <t>Proporção de análises realizadas em amostras de água para consumo humano quanto aos parametros coliformes totais, cloro residual livre e turbidez</t>
  </si>
  <si>
    <t>Realizando o monitoramento continuo da qualidade da água em um esforço conjunto entre vigilância e comunidade.</t>
  </si>
  <si>
    <t>&lt;6,25%</t>
  </si>
  <si>
    <t>Realizar o monitoramento constante dos parâmetros de potabilidade nas áreas urbana e rural</t>
  </si>
  <si>
    <t xml:space="preserve">Atividades Sanitárias </t>
  </si>
  <si>
    <t>(Amostra coletadas/Amostras positivas) x 100; (Amostras coletadas/Amostras com análises realizadas) x 100;</t>
  </si>
  <si>
    <t>106 - Vigilância em Saúde</t>
  </si>
  <si>
    <t>Manutenção e Investimentos das Atividades da Vigilância Epidemiológica</t>
  </si>
  <si>
    <t>Índice  de infestação predial pelo Aedes Aegypti</t>
  </si>
  <si>
    <t>&lt;1%</t>
  </si>
  <si>
    <t>Números de ciclos que atingiram no minimo 80% de cobertura de imóveis.</t>
  </si>
  <si>
    <t>Direcionar as  ações de vigilância e controle com base no LIRAs, unindo poder público e população para manter p Índice de infestação baixo.</t>
  </si>
  <si>
    <t>&lt;4%</t>
  </si>
  <si>
    <t>Realizar visitas domiciliares periódicas em um esforço conjunto.</t>
  </si>
  <si>
    <t>Números de visitas realizadas; (Número de imóveis positivos/Número total de imóveis inspecionados) x 100;</t>
  </si>
  <si>
    <t>Garantir a execução contínua e qualificada das ações de vigilância epidemiológica, por meio da detecção, monitoramento, prevenção e controle de doenças e agravos de interesse em saúde pública, contribuindo para a redução da morbimortalidade e a melhoria das condições de saúde da população.</t>
  </si>
  <si>
    <t>Manutenção e Investimentos das Atividades na Média e Alta Complexidade - Consórcio CISA</t>
  </si>
  <si>
    <t>;</t>
  </si>
  <si>
    <t>Suprir as necessidades dos munícipes, em relação a exames e consultas especializadas.</t>
  </si>
  <si>
    <t>Toda a população residente no município</t>
  </si>
  <si>
    <t>Atender ao máximo a demanda de exames, consultas e cirugias.</t>
  </si>
  <si>
    <t>Realizar cirurgias de Média e Alta Complexidade.</t>
  </si>
  <si>
    <t>Realizar exames especializados</t>
  </si>
  <si>
    <t>Realizar consultas especializadas</t>
  </si>
  <si>
    <t>(Número de encaminhamentos atendidos/Número de encaminhamentos recebidos) X100</t>
  </si>
  <si>
    <t>Manutenção e Investimentos das Atividades na Média e Alta Complexidade - Consórcio COMAJA</t>
  </si>
  <si>
    <t>Suprir a necessidades dos munícipes, em relação a exames e consultas especializadas.</t>
  </si>
  <si>
    <t>Atender ao máximo a demanda de Exames, Consultas e Cirugias.</t>
  </si>
  <si>
    <t>(Número de encaminhamentos atendidos /Número de encaminhamentos total de recebidos)  X100</t>
  </si>
  <si>
    <t>104  Atenção de Média e Alta Complexidade</t>
  </si>
  <si>
    <t>Manutenção e Investimentos das Atividades na Média e Alta Complexidade na UBS</t>
  </si>
  <si>
    <t>Assegurar transporte regular e adequado para as consultas, exames e cirurgias agendadas.</t>
  </si>
  <si>
    <t>Realizar transporte regular aos municípios de referência.</t>
  </si>
  <si>
    <t>Manter o transporte regular.</t>
  </si>
  <si>
    <t>(Números de transporte realizados/Números de transportes necessários) x 100;</t>
  </si>
  <si>
    <t>Manutenção e Investimentos das Atividades da Farmâcia no Consórcio CISA</t>
  </si>
  <si>
    <t>Garantir a manutenção e o fortalecimento das atividades da farmácia vinculada ao Consórcio CISA, por meio de investimentos que assegurem o acesso contínuo, eficiente e qualificado a medicamentos e insumos essenciais, contribuindo para a integralidade do cuidado e a resolutividade das ações de saúde nos municípios consorciados.</t>
  </si>
  <si>
    <t>Atender a necessidade medicamentosa dos munícipes, através de uma aquisição mais vantajosa.</t>
  </si>
  <si>
    <t>Realizar compras anuais</t>
  </si>
  <si>
    <t>Números de compras realizadas.</t>
  </si>
  <si>
    <t>Benefícios Eventuais</t>
  </si>
  <si>
    <t>Atender as emergências no que tange ao suprimento das necessidades do usuário.</t>
  </si>
  <si>
    <t>Família em Vulnerabilidades/risco social.</t>
  </si>
  <si>
    <t>Atender em sua amplitude os usuários que necessitam do benefício.</t>
  </si>
  <si>
    <t>Garantir o beneficio aos usuários.</t>
  </si>
  <si>
    <t>(Números de pessoas atendidas/Números de pessoas de direito) x 100;</t>
  </si>
  <si>
    <t xml:space="preserve">107 - Assistência Social Bem Viver </t>
  </si>
  <si>
    <t>Manutenção e Investimentos das Atividades do Conselho Municipal de Assistência Social</t>
  </si>
  <si>
    <t>Participação da sociedade civil, profissionais, entidades e gestão nas descisões dos gastos públicos.</t>
  </si>
  <si>
    <t>Membros do conselho</t>
  </si>
  <si>
    <t>Quantidade de reuniões</t>
  </si>
  <si>
    <t xml:space="preserve">Reuniões mensais </t>
  </si>
  <si>
    <t>Números de reuniões realizadas;</t>
  </si>
  <si>
    <t>Eventos e Festividades</t>
  </si>
  <si>
    <t>Promover a integração social e fortalecimentos vinculos comunitários, por meio da realização de eventos socioeducativos, culturais e recreativos.</t>
  </si>
  <si>
    <t>Pessoas de direito.</t>
  </si>
  <si>
    <t>Realizar evento para integração do grupo dos usuários</t>
  </si>
  <si>
    <t>Realizar evento anual.</t>
  </si>
  <si>
    <t>Número de eventos realizados;</t>
  </si>
  <si>
    <t>(Número de famílias com cadastro atualizados/Total de famílias cadastradas)  X 100;</t>
  </si>
  <si>
    <t>Projetos Assistenciais</t>
  </si>
  <si>
    <t>Desenvolver e executar projetos socioassistenciais no âmbito do CRAS com foco na prevenção de situações de vulnerabilidade social, no fortalecimento de vínculos familiares e comunitários e na promoção da autonomia das famílias.</t>
  </si>
  <si>
    <t>Número de projetos socioassistenciais executados no CRAS com foco em grupos prioritários (crianças, mulheres, idosos, juventudes, etc.)</t>
  </si>
  <si>
    <t xml:space="preserve"> números</t>
  </si>
  <si>
    <t>Executar projetos socioassistenciais por ano com grupos prioritários.</t>
  </si>
  <si>
    <t>Números de projetos realizados.</t>
  </si>
  <si>
    <t>Manutenção e Investimentos das Atividades do SCFV</t>
  </si>
  <si>
    <t>Promover o fortalecimento de vínculos familiares e comunitários, o desenvolvimento de capacidades, a socialização e a prevenção de situações de risco social por meio da oferta de atividades socioeducativas em grupo para crianças, adolescentes, pessoas idosas e demais públicos prioritários no território de abrangência do CRAS de Boa Vista do Cadeado.</t>
  </si>
  <si>
    <t>Percentual de frequência dos usuários inscritos nas atividades do SCFV</t>
  </si>
  <si>
    <t>Manter frequência mínima dos usuários inscritos nas atividades regulares.</t>
  </si>
  <si>
    <t>(Número de participantes/Número de inscritos) x 100</t>
  </si>
  <si>
    <t>Manutenção e Investimentos das Atividades do PAIF</t>
  </si>
  <si>
    <t>Fortalecer a função protetiva das famílias em situação de vulnerabilidade social por meio de ações continuadas de apoio, orientação e acompanhamento, contribuindo para a prevenção de riscos, a superação de situações de violação de direitos e o fortalecimento dos vínculos familiares e comunitários, conforme diretrizes da Proteção Social Básica do SUAS.</t>
  </si>
  <si>
    <t>Percentual de famílias referenciadas atendidas pelo PAIF no território do CRAS.</t>
  </si>
  <si>
    <t>Ampliar/manter o atendimento as famílias referenciadas no território do CRAS com ações do PAIF.</t>
  </si>
  <si>
    <t>(Número de famílias atendidas/Número de famílias referenciadas) x 100;</t>
  </si>
  <si>
    <t>Manutenção e Investimentos das Atividades de Apoio Sócio Famíliar</t>
  </si>
  <si>
    <t>Oferecer apoio psicossocial às famílias em situação de vulnerabilidade e risco social, promovendo o fortalecimento de vínculos, o acesso a direitos, a melhoria das relações familiares e comunitárias, e a superação de situações que fragilizam a função protetiva da família, por meio de atendimentos individualizados, visitas domiciliares e acompanhamento familiar realizados pela equipe do CRAS</t>
  </si>
  <si>
    <t>Pessoas de direito</t>
  </si>
  <si>
    <t>Percentual de famílias acompanhadas com plano individual ou familiar de acompanhamento em execução.</t>
  </si>
  <si>
    <t>Garantir que o mínimo das famílias acompanhadas tenham plano de acompanhamento individual ou familiar registrado no Prontuário SUAS.</t>
  </si>
  <si>
    <t>(Atendimento individual ou famíliar/Números de famílias acompanhadas) x 100;</t>
  </si>
  <si>
    <t>Construção de Moradias Rurais</t>
  </si>
  <si>
    <t>Promover o acesso à moradia digna para famílias em situação de vulnerabilidade social e com déficit habitacional no perímetro urbano de Boa Vista do Cadeado, por meio da construção e entrega de unidades habitacionais, contribuindo para a melhoria das condições de vida, segurança habitacional e inclusão social</t>
  </si>
  <si>
    <t>Famílias em situação de vulnerabilidade social e com déficit habitacional</t>
  </si>
  <si>
    <t>Número de unidades habitacionais construídas e entregues por ano.</t>
  </si>
  <si>
    <t xml:space="preserve">número </t>
  </si>
  <si>
    <t>Construir e entregar unidades habitacionais rurais no município</t>
  </si>
  <si>
    <t>Número de unidades habitacionais concluídas.</t>
  </si>
  <si>
    <t>110 - Morar Melhor no Cadeado</t>
  </si>
  <si>
    <t>Reforma de Moradias Rurais</t>
  </si>
  <si>
    <t>Número de unidades habitacionais reformadas e entregue por ano</t>
  </si>
  <si>
    <t>Reformar unidades habitacionais no município</t>
  </si>
  <si>
    <t>Número de reformas concluídas;</t>
  </si>
  <si>
    <t>Construção de Moradias Urbanas</t>
  </si>
  <si>
    <t>Construir e entregar unidades habitacionais urbanas no município</t>
  </si>
  <si>
    <t>Reforma de Moradias Urbanas</t>
  </si>
  <si>
    <t xml:space="preserve">Manutenção e Investimentos da Rede de Água Rural </t>
  </si>
  <si>
    <t>Melhorar a qualidade da água com tratamentos adequados, limpezas periodicas dos reservatórios e ampliar a distribuição de água tanto para as famílias do interior.</t>
  </si>
  <si>
    <t>Toda a população do município</t>
  </si>
  <si>
    <t>Poços artesianos rurais</t>
  </si>
  <si>
    <t>Taxa de porcentagem de Famílias que recebem água na área rural</t>
  </si>
  <si>
    <t>Manter e/ou ampliar os poços artesianos rurais.</t>
  </si>
  <si>
    <t>Ampliar/ manter a rede de água rural</t>
  </si>
  <si>
    <t>Números de poços em uso; (Número de famílias atendidas/Número de famílias que necessitam)  x 100;</t>
  </si>
  <si>
    <t xml:space="preserve">111 - Saneamento Básico </t>
  </si>
  <si>
    <t>Manutenção e Investimentos da Rede de Água Urbana</t>
  </si>
  <si>
    <t>Melhorar a qualidade da água com tratamentos adequados, limpezas periodicas dos reservatórios e ampliar a distribuição de água tanto para as famílias do interior quanto as da cidade, Melhorar a qualidade da coleta de resíduos sólidos urbanos e rurais. Com aquisição e disposição de lixeiras nos locais adequados.</t>
  </si>
  <si>
    <t xml:space="preserve">Poços artesianos urbanos </t>
  </si>
  <si>
    <t>Famílias que recebem o fornecimento de água na cidade</t>
  </si>
  <si>
    <t>Coleta de resíduos sólidos.</t>
  </si>
  <si>
    <t>2x por semana</t>
  </si>
  <si>
    <t>Manter e/ou ampliar os poços artesianos urbanos.</t>
  </si>
  <si>
    <t xml:space="preserve">Ampliar e/ou manter o nº de lixeiras nos passeios. </t>
  </si>
  <si>
    <t>Manter e/ou ampliar o acesso a coleta de residuos sólidos</t>
  </si>
  <si>
    <t>Números de poços em uso; famílias atendidas; números de coletas realizada semanal;</t>
  </si>
  <si>
    <t>Manutenção e Investimentos do Conselho Municipal do Idoso</t>
  </si>
  <si>
    <t>Fortalecer a participação social e o controle democrático nas políticas públicas para a população idosa em Boa Vista do Cadeado, promovendo a articulação entre governo, sociedade civil e instituições para a formulação, monitoramento e avaliação das ações que assegurem os direitos, a proteção social e a qualidade de vida dos idosos no município.</t>
  </si>
  <si>
    <t>População Idosa</t>
  </si>
  <si>
    <t>Percentual de reuniões ordinárias do Conselho Municipal do Idoso realizadas conforme calendário anual.</t>
  </si>
  <si>
    <t>Taxa de participação efetiva dos conselheiros nas reuniões</t>
  </si>
  <si>
    <t>Realizar as reuniões ordinárias previstas no calendário anual</t>
  </si>
  <si>
    <t>Alcançar frequência efetiva dos conselheiros nas reuniões durante o ano</t>
  </si>
  <si>
    <t xml:space="preserve">Anual </t>
  </si>
  <si>
    <t>(Reuniões realizadas/Reuniões programadas) x100; (Números de participantes/Números de membros) x100;</t>
  </si>
  <si>
    <t>Manutenção e Investimentos das Atividades da Convivência da Melhor Idade</t>
  </si>
  <si>
    <t>Propiciar terapia ocupacional, orientar as atividades para melhorar a qualidade de vida, organizar espaços de
recreação, formação, aprendizagem e viagens para os idosos.</t>
  </si>
  <si>
    <t>Disponibilizar viagens para pontos turisticos.</t>
  </si>
  <si>
    <t xml:space="preserve">Disponibilizar transportes para encontros de integração de grupos da melhor idade </t>
  </si>
  <si>
    <t xml:space="preserve">Número </t>
  </si>
  <si>
    <t xml:space="preserve">Ampliar/manter as viagens </t>
  </si>
  <si>
    <t xml:space="preserve">Ampliar e/manter os transportes </t>
  </si>
  <si>
    <t>Número de transportes e viagens disponibilizados</t>
  </si>
  <si>
    <t>109 - Convivência da Melhor Idade</t>
  </si>
  <si>
    <t>Manutenção e Atividades do Conselho Municipal dos Direitos da Criança e do Adolescente</t>
  </si>
  <si>
    <t>Fortalecer a participação social e o controle democrático na defesa dos direitos da criança e do adolescente em Boa Vista do Cadeado, promovendo a articulação entre sociedade civil, governo e instituições para a formulação, monitoramento e avaliação das políticas públicas voltadas à proteção, promoção e garantia dos direitos infantojuvenis no município.</t>
  </si>
  <si>
    <t xml:space="preserve"> Percentual de reuniões ordinárias do COMDICA realizadas conforme calendário anual.</t>
  </si>
  <si>
    <t xml:space="preserve"> Realizar 100% das reuniões ordinárias previstas no calendário anual</t>
  </si>
  <si>
    <t xml:space="preserve"> Alcançar uma frequência efetiva dos conselheiros nas reuniões durante o ano.</t>
  </si>
  <si>
    <t>(Reuniões realizadas/Reuniões programadas) x 100; (Números de participantes/Números de membros) x 100;</t>
  </si>
  <si>
    <t>Ações do Conselho Municipal de Saúde</t>
  </si>
  <si>
    <t>Fortalecer a participação social e o controle democrático no sistema municipal de saúde por meio do Conselho Municipal de Saúde de Boa Vista do Cadeado, garantindo a efetiva articulação entre a comunidade, gestores e prestadores de serviços, para a formulação, monitoramento e avaliação das políticas públicas de saúde no município.</t>
  </si>
  <si>
    <t>Membros do Conselho</t>
  </si>
  <si>
    <t>Percentual de reuniões ordinárias do Conselho realizadas em relação ao previsto no calendário anual.</t>
  </si>
  <si>
    <t>Percentual de conselheiros com participação efetiva nas reuniões do Conselho.</t>
  </si>
  <si>
    <t xml:space="preserve">Realizar as reuniões ordinárias previstas no calendário anual </t>
  </si>
  <si>
    <t xml:space="preserve">Alcançar miníma frequência efetiva dos conselheiros nas reuniões durante o ano </t>
  </si>
  <si>
    <t>(Reuniões realizadas/Reuniões  programadas) x 100; (Números de participantes/Números de membros) x 100;</t>
  </si>
  <si>
    <t>Ações do Conselho Municipal de Saneamento</t>
  </si>
  <si>
    <t>Fortalecer a participação social e o controle democrático sobre as políticas públicas de saneamento básico no município de Boa Vista do Cadeado, assegurando a articulação entre governo, sociedade civil e prestadores de serviços para a promoção da universalização, qualidade e sustentabilidade dos serviços de água, esgoto, manejo de resíduos sólidos e drenagem urbana.</t>
  </si>
  <si>
    <t xml:space="preserve">Membros do Conselho </t>
  </si>
  <si>
    <t>Percentual de reuniões ordinárias do Conselho Municipal de Saneamento realizadas conforme calendário anual.</t>
  </si>
  <si>
    <t>Taxa de participação dos conselheiros nas reuniões</t>
  </si>
  <si>
    <t>Alcançar participação mínima de 80% dos membros do Conselho nas reuniões</t>
  </si>
  <si>
    <t>111 - Saneamento Básico</t>
  </si>
  <si>
    <t>Ações do Conselho Municipal de Habitação</t>
  </si>
  <si>
    <t>Fortalecer o controle social e a participação da comunidade na formulação, monitoramento e avaliação das políticas públicas de habitação em Boa Vista do Cadeado, promovendo a articulação entre governo, sociedade civil e demais atores para garantir o acesso à moradia digna e adequada às famílias em situação de vulnerabilidade social.</t>
  </si>
  <si>
    <t>Percentual de reuniões ordinárias do Conselho Municipal de Habitação realizadas conforme calendário anual.</t>
  </si>
  <si>
    <t>Taxa de participação efetiva dos membros nas reuniões.</t>
  </si>
  <si>
    <t xml:space="preserve">Alcançar mínima de frequência efetiva dos membros nas reuniões </t>
  </si>
  <si>
    <t>Crianças e adolescentes do município, em especial em situação de vulnerabilidade; Conselheiros do COMDICA.</t>
  </si>
  <si>
    <t>108 - Proteção da Criança e do Adolescente</t>
  </si>
  <si>
    <t>Manutenção e Investimentos nas Atividades de coleta, transportes e Destinação final dos Resíduos Sólidos</t>
  </si>
  <si>
    <t>Manutenção e Investimentos nas Atividadesdo Saneamento</t>
  </si>
  <si>
    <t>Manutenção e Investimentos do Fundo Estadual de Assistência Social FEAS</t>
  </si>
  <si>
    <t xml:space="preserve">Boa Vista do Cadeado - RS, 27 de junho de 2025. </t>
  </si>
  <si>
    <t xml:space="preserve">                       Luana Santos Ribeiro,</t>
  </si>
  <si>
    <t xml:space="preserve">       Fabio da Silva Weischung,</t>
  </si>
  <si>
    <t xml:space="preserve">                Contadora CRC/RS 100434/O.</t>
  </si>
  <si>
    <t xml:space="preserve">  Tec. Contábil CRC/RS 076956-7.</t>
  </si>
  <si>
    <t xml:space="preserve">           Prefeito Municipal.</t>
  </si>
  <si>
    <t xml:space="preserve">                              Filipe da Silva Barasuol,</t>
  </si>
  <si>
    <t xml:space="preserve">                          Sec. de Adm., Planej. e Faz.</t>
  </si>
  <si>
    <t>João Paulo Beltrão dos Santos,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</si>
</sst>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0.0000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000000"/>
      <name val="Calibri"/>
      <family val="2"/>
    </font>
    <font>
      <sz val="8"/>
      <color rgb="FFEE0000"/>
      <name val="Calibri"/>
      <family val="2"/>
      <scheme val="minor"/>
    </font>
    <font>
      <b/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06">
    <xf numFmtId="0" fontId="0" fillId="0" borderId="0" xfId="0"/>
    <xf numFmtId="0" fontId="0" fillId="2" borderId="0" xfId="0" applyFont="1" applyFill="1"/>
    <xf numFmtId="0" fontId="0" fillId="0" borderId="0" xfId="0" applyFill="1" applyBorder="1"/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3" fontId="3" fillId="0" borderId="0" xfId="0" applyNumberFormat="1" applyFont="1" applyFill="1" applyBorder="1" applyAlignment="1">
      <alignment horizontal="center" vertical="center" wrapText="1"/>
    </xf>
    <xf numFmtId="43" fontId="4" fillId="0" borderId="0" xfId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 indent="2"/>
    </xf>
    <xf numFmtId="0" fontId="4" fillId="0" borderId="0" xfId="0" applyFont="1" applyFill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0" fontId="5" fillId="4" borderId="3" xfId="0" applyFont="1" applyFill="1" applyBorder="1" applyAlignment="1">
      <alignment vertical="center" wrapText="1"/>
    </xf>
    <xf numFmtId="4" fontId="6" fillId="0" borderId="3" xfId="0" applyNumberFormat="1" applyFont="1" applyBorder="1" applyAlignment="1">
      <alignment vertical="center" wrapText="1"/>
    </xf>
    <xf numFmtId="3" fontId="5" fillId="3" borderId="4" xfId="0" applyNumberFormat="1" applyFont="1" applyFill="1" applyBorder="1" applyAlignment="1">
      <alignment horizontal="center" vertical="center" wrapText="1"/>
    </xf>
    <xf numFmtId="43" fontId="6" fillId="0" borderId="3" xfId="1" applyFont="1" applyBorder="1" applyAlignment="1">
      <alignment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14" fontId="6" fillId="0" borderId="8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 indent="2"/>
    </xf>
    <xf numFmtId="0" fontId="6" fillId="0" borderId="7" xfId="0" applyFont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14" fontId="6" fillId="0" borderId="1" xfId="0" applyNumberFormat="1" applyFont="1" applyBorder="1" applyAlignment="1">
      <alignment horizontal="left" vertical="center"/>
    </xf>
    <xf numFmtId="0" fontId="6" fillId="0" borderId="6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7" fillId="2" borderId="0" xfId="0" applyFont="1" applyFill="1"/>
    <xf numFmtId="0" fontId="5" fillId="0" borderId="3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4" fontId="6" fillId="0" borderId="3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0" fontId="5" fillId="3" borderId="4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left" vertical="center"/>
    </xf>
    <xf numFmtId="0" fontId="6" fillId="0" borderId="3" xfId="0" applyFont="1" applyBorder="1" applyAlignment="1">
      <alignment vertical="top" wrapText="1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 indent="2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8" fillId="0" borderId="3" xfId="0" applyFont="1" applyBorder="1" applyAlignment="1">
      <alignment horizontal="left" vertical="center" wrapText="1"/>
    </xf>
    <xf numFmtId="164" fontId="0" fillId="0" borderId="0" xfId="0" applyNumberFormat="1"/>
    <xf numFmtId="0" fontId="6" fillId="0" borderId="1" xfId="0" applyFont="1" applyBorder="1" applyAlignment="1">
      <alignment horizontal="left" vertical="center"/>
    </xf>
    <xf numFmtId="0" fontId="0" fillId="2" borderId="0" xfId="0" applyFill="1"/>
    <xf numFmtId="0" fontId="5" fillId="4" borderId="4" xfId="0" applyFont="1" applyFill="1" applyBorder="1" applyAlignment="1">
      <alignment vertical="center" wrapText="1"/>
    </xf>
    <xf numFmtId="164" fontId="6" fillId="0" borderId="3" xfId="2" applyNumberFormat="1" applyFont="1" applyBorder="1" applyAlignment="1">
      <alignment vertical="center" wrapText="1"/>
    </xf>
    <xf numFmtId="3" fontId="5" fillId="3" borderId="4" xfId="0" applyNumberFormat="1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vertical="center" wrapText="1"/>
    </xf>
    <xf numFmtId="0" fontId="5" fillId="3" borderId="13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5" fillId="3" borderId="10" xfId="0" applyFont="1" applyFill="1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14" fontId="6" fillId="0" borderId="15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8" xfId="0" quotePrefix="1" applyFont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 wrapText="1"/>
    </xf>
    <xf numFmtId="164" fontId="6" fillId="0" borderId="3" xfId="0" applyNumberFormat="1" applyFont="1" applyFill="1" applyBorder="1" applyAlignment="1">
      <alignment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2" fontId="8" fillId="2" borderId="21" xfId="0" applyNumberFormat="1" applyFont="1" applyFill="1" applyBorder="1" applyAlignment="1">
      <alignment horizontal="center" vertical="center"/>
    </xf>
    <xf numFmtId="165" fontId="8" fillId="2" borderId="21" xfId="0" applyNumberFormat="1" applyFont="1" applyFill="1" applyBorder="1" applyAlignment="1">
      <alignment horizontal="center" vertical="center"/>
    </xf>
    <xf numFmtId="164" fontId="5" fillId="0" borderId="3" xfId="2" applyNumberFormat="1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43" fontId="5" fillId="0" borderId="3" xfId="1" applyFont="1" applyBorder="1" applyAlignment="1">
      <alignment vertical="center" wrapText="1"/>
    </xf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6" fillId="0" borderId="22" xfId="0" applyFont="1" applyBorder="1" applyAlignment="1">
      <alignment horizontal="left" vertical="center" wrapText="1" indent="2"/>
    </xf>
    <xf numFmtId="0" fontId="4" fillId="2" borderId="0" xfId="0" applyFont="1" applyFill="1" applyBorder="1" applyAlignment="1">
      <alignment horizontal="left" vertical="center" wrapText="1" indent="2"/>
    </xf>
    <xf numFmtId="0" fontId="4" fillId="2" borderId="0" xfId="0" applyFont="1" applyFill="1" applyBorder="1" applyAlignment="1">
      <alignment vertical="center"/>
    </xf>
    <xf numFmtId="0" fontId="6" fillId="0" borderId="6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9" fontId="6" fillId="0" borderId="8" xfId="0" applyNumberFormat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164" fontId="6" fillId="0" borderId="3" xfId="1" applyNumberFormat="1" applyFont="1" applyBorder="1" applyAlignment="1">
      <alignment vertical="center" wrapText="1"/>
    </xf>
    <xf numFmtId="44" fontId="6" fillId="0" borderId="3" xfId="2" applyFont="1" applyBorder="1" applyAlignment="1">
      <alignment vertical="center" wrapText="1"/>
    </xf>
    <xf numFmtId="0" fontId="6" fillId="0" borderId="24" xfId="0" applyFont="1" applyBorder="1" applyAlignment="1">
      <alignment vertical="center" wrapText="1"/>
    </xf>
    <xf numFmtId="0" fontId="7" fillId="0" borderId="2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3" fontId="5" fillId="3" borderId="8" xfId="0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horizontal="left" vertical="center" wrapText="1" indent="2"/>
    </xf>
    <xf numFmtId="0" fontId="6" fillId="0" borderId="0" xfId="0" applyFont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5" fillId="0" borderId="3" xfId="2" applyFont="1" applyBorder="1" applyAlignment="1">
      <alignment vertical="center" wrapText="1"/>
    </xf>
    <xf numFmtId="44" fontId="0" fillId="0" borderId="0" xfId="0" applyNumberFormat="1"/>
    <xf numFmtId="0" fontId="6" fillId="0" borderId="0" xfId="0" applyFont="1" applyFill="1" applyBorder="1" applyAlignment="1">
      <alignment vertical="center"/>
    </xf>
    <xf numFmtId="0" fontId="6" fillId="0" borderId="25" xfId="0" applyFont="1" applyBorder="1" applyAlignment="1">
      <alignment horizontal="center" vertical="center"/>
    </xf>
    <xf numFmtId="0" fontId="5" fillId="3" borderId="25" xfId="0" applyFont="1" applyFill="1" applyBorder="1" applyAlignment="1">
      <alignment vertical="center"/>
    </xf>
    <xf numFmtId="0" fontId="6" fillId="0" borderId="25" xfId="0" applyFont="1" applyBorder="1" applyAlignment="1">
      <alignment horizontal="left" vertical="center" wrapText="1"/>
    </xf>
    <xf numFmtId="0" fontId="6" fillId="0" borderId="25" xfId="0" applyFont="1" applyBorder="1" applyAlignment="1">
      <alignment vertical="center"/>
    </xf>
    <xf numFmtId="0" fontId="6" fillId="0" borderId="25" xfId="0" applyFont="1" applyBorder="1" applyAlignment="1">
      <alignment horizontal="left" vertical="center"/>
    </xf>
    <xf numFmtId="0" fontId="7" fillId="0" borderId="25" xfId="0" applyFont="1" applyBorder="1"/>
    <xf numFmtId="0" fontId="9" fillId="0" borderId="25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7" fillId="0" borderId="25" xfId="0" applyFont="1" applyBorder="1" applyAlignment="1">
      <alignment horizontal="left" wrapText="1"/>
    </xf>
    <xf numFmtId="0" fontId="7" fillId="0" borderId="25" xfId="0" applyFont="1" applyBorder="1" applyAlignment="1">
      <alignment horizontal="center"/>
    </xf>
    <xf numFmtId="14" fontId="7" fillId="0" borderId="25" xfId="0" applyNumberFormat="1" applyFont="1" applyBorder="1" applyAlignment="1">
      <alignment horizontal="center"/>
    </xf>
    <xf numFmtId="14" fontId="7" fillId="0" borderId="25" xfId="0" applyNumberFormat="1" applyFont="1" applyBorder="1"/>
    <xf numFmtId="0" fontId="7" fillId="0" borderId="25" xfId="0" applyFont="1" applyBorder="1" applyAlignment="1">
      <alignment wrapText="1"/>
    </xf>
    <xf numFmtId="0" fontId="7" fillId="0" borderId="25" xfId="0" applyFont="1" applyBorder="1" applyAlignment="1">
      <alignment horizontal="center" wrapText="1"/>
    </xf>
    <xf numFmtId="0" fontId="6" fillId="0" borderId="25" xfId="0" applyFont="1" applyBorder="1" applyAlignment="1">
      <alignment horizontal="center" vertical="center"/>
    </xf>
    <xf numFmtId="9" fontId="6" fillId="0" borderId="25" xfId="0" applyNumberFormat="1" applyFont="1" applyBorder="1" applyAlignment="1">
      <alignment horizontal="center" vertical="center"/>
    </xf>
    <xf numFmtId="9" fontId="6" fillId="2" borderId="25" xfId="0" applyNumberFormat="1" applyFont="1" applyFill="1" applyBorder="1" applyAlignment="1">
      <alignment horizontal="center" vertical="center"/>
    </xf>
    <xf numFmtId="9" fontId="7" fillId="0" borderId="25" xfId="0" applyNumberFormat="1" applyFont="1" applyBorder="1" applyAlignment="1">
      <alignment horizontal="center"/>
    </xf>
    <xf numFmtId="10" fontId="7" fillId="0" borderId="25" xfId="0" applyNumberFormat="1" applyFont="1" applyBorder="1" applyAlignment="1">
      <alignment horizontal="center"/>
    </xf>
    <xf numFmtId="0" fontId="5" fillId="0" borderId="25" xfId="0" applyFont="1" applyBorder="1" applyAlignment="1">
      <alignment horizontal="center" vertical="center"/>
    </xf>
    <xf numFmtId="0" fontId="5" fillId="3" borderId="26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1" xfId="0" applyFont="1" applyFill="1" applyBorder="1" applyAlignment="1">
      <alignment vertical="center"/>
    </xf>
    <xf numFmtId="0" fontId="6" fillId="0" borderId="25" xfId="0" applyFont="1" applyBorder="1" applyAlignment="1">
      <alignment horizontal="left" vertical="center"/>
    </xf>
    <xf numFmtId="0" fontId="5" fillId="4" borderId="27" xfId="0" applyFont="1" applyFill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5" fillId="3" borderId="25" xfId="0" applyFont="1" applyFill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7" fillId="0" borderId="21" xfId="0" applyFont="1" applyBorder="1" applyAlignment="1">
      <alignment horizontal="left"/>
    </xf>
    <xf numFmtId="0" fontId="0" fillId="0" borderId="21" xfId="0" applyBorder="1"/>
    <xf numFmtId="43" fontId="6" fillId="0" borderId="21" xfId="1" applyFont="1" applyBorder="1" applyAlignment="1">
      <alignment vertical="center"/>
    </xf>
    <xf numFmtId="0" fontId="7" fillId="0" borderId="21" xfId="0" applyFont="1" applyBorder="1"/>
    <xf numFmtId="0" fontId="0" fillId="0" borderId="21" xfId="0" applyFont="1" applyBorder="1"/>
    <xf numFmtId="0" fontId="6" fillId="0" borderId="21" xfId="0" applyFont="1" applyBorder="1" applyAlignment="1">
      <alignment horizontal="left" vertical="center"/>
    </xf>
    <xf numFmtId="44" fontId="6" fillId="0" borderId="25" xfId="0" applyNumberFormat="1" applyFont="1" applyBorder="1" applyAlignment="1">
      <alignment vertical="center"/>
    </xf>
    <xf numFmtId="0" fontId="6" fillId="0" borderId="25" xfId="0" applyFont="1" applyBorder="1" applyAlignment="1">
      <alignment vertical="center" wrapText="1"/>
    </xf>
    <xf numFmtId="0" fontId="5" fillId="3" borderId="25" xfId="0" applyFont="1" applyFill="1" applyBorder="1" applyAlignment="1">
      <alignment horizontal="left" vertical="center"/>
    </xf>
    <xf numFmtId="0" fontId="6" fillId="0" borderId="25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center" wrapText="1"/>
    </xf>
    <xf numFmtId="14" fontId="6" fillId="0" borderId="25" xfId="0" applyNumberFormat="1" applyFont="1" applyBorder="1" applyAlignment="1">
      <alignment vertical="center"/>
    </xf>
    <xf numFmtId="0" fontId="7" fillId="0" borderId="25" xfId="0" applyFont="1" applyBorder="1" applyAlignment="1">
      <alignment horizontal="center"/>
    </xf>
    <xf numFmtId="14" fontId="6" fillId="0" borderId="25" xfId="0" applyNumberFormat="1" applyFont="1" applyBorder="1" applyAlignment="1">
      <alignment horizontal="center" vertical="center"/>
    </xf>
    <xf numFmtId="9" fontId="7" fillId="0" borderId="25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 vertical="center"/>
    </xf>
    <xf numFmtId="14" fontId="7" fillId="0" borderId="25" xfId="0" applyNumberFormat="1" applyFont="1" applyBorder="1" applyAlignment="1">
      <alignment horizontal="left"/>
    </xf>
    <xf numFmtId="0" fontId="10" fillId="0" borderId="25" xfId="0" applyFont="1" applyBorder="1" applyAlignment="1">
      <alignment horizontal="left"/>
    </xf>
    <xf numFmtId="0" fontId="5" fillId="4" borderId="27" xfId="0" applyFont="1" applyFill="1" applyBorder="1" applyAlignment="1">
      <alignment vertical="center" wrapText="1"/>
    </xf>
    <xf numFmtId="0" fontId="6" fillId="0" borderId="21" xfId="0" applyFont="1" applyFill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0" fontId="6" fillId="0" borderId="28" xfId="0" applyFont="1" applyBorder="1" applyAlignment="1">
      <alignment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7" fillId="0" borderId="21" xfId="0" applyFont="1" applyBorder="1" applyAlignment="1">
      <alignment horizontal="left" wrapText="1"/>
    </xf>
    <xf numFmtId="0" fontId="7" fillId="0" borderId="21" xfId="0" applyFont="1" applyBorder="1" applyAlignment="1">
      <alignment wrapText="1"/>
    </xf>
    <xf numFmtId="0" fontId="6" fillId="0" borderId="2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10" fontId="6" fillId="0" borderId="25" xfId="0" applyNumberFormat="1" applyFont="1" applyBorder="1" applyAlignment="1">
      <alignment horizontal="center" vertical="center" wrapText="1"/>
    </xf>
    <xf numFmtId="0" fontId="7" fillId="0" borderId="25" xfId="0" applyFont="1" applyBorder="1" applyAlignment="1">
      <alignment vertical="center" wrapText="1"/>
    </xf>
    <xf numFmtId="9" fontId="7" fillId="0" borderId="25" xfId="0" applyNumberFormat="1" applyFont="1" applyBorder="1" applyAlignment="1">
      <alignment horizontal="center" vertical="center"/>
    </xf>
    <xf numFmtId="0" fontId="7" fillId="0" borderId="25" xfId="0" applyFont="1" applyBorder="1" applyAlignment="1">
      <alignment vertical="center"/>
    </xf>
    <xf numFmtId="10" fontId="7" fillId="0" borderId="25" xfId="0" applyNumberFormat="1" applyFont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0" borderId="25" xfId="0" applyFont="1" applyBorder="1" applyAlignment="1">
      <alignment horizontal="left" vertical="center" wrapText="1" indent="2"/>
    </xf>
    <xf numFmtId="14" fontId="6" fillId="0" borderId="25" xfId="0" applyNumberFormat="1" applyFont="1" applyBorder="1" applyAlignment="1">
      <alignment horizontal="left" vertical="center"/>
    </xf>
    <xf numFmtId="0" fontId="7" fillId="0" borderId="25" xfId="0" applyFont="1" applyBorder="1" applyAlignment="1">
      <alignment horizontal="left"/>
    </xf>
    <xf numFmtId="0" fontId="5" fillId="3" borderId="26" xfId="0" applyFont="1" applyFill="1" applyBorder="1" applyAlignment="1">
      <alignment vertical="center" wrapText="1"/>
    </xf>
    <xf numFmtId="0" fontId="5" fillId="3" borderId="27" xfId="0" applyFont="1" applyFill="1" applyBorder="1" applyAlignment="1">
      <alignment vertical="center" wrapText="1"/>
    </xf>
    <xf numFmtId="0" fontId="6" fillId="0" borderId="27" xfId="0" applyFont="1" applyBorder="1" applyAlignment="1">
      <alignment vertical="center" wrapText="1"/>
    </xf>
    <xf numFmtId="0" fontId="5" fillId="3" borderId="21" xfId="0" applyFont="1" applyFill="1" applyBorder="1" applyAlignment="1">
      <alignment vertical="center" wrapText="1"/>
    </xf>
    <xf numFmtId="0" fontId="6" fillId="0" borderId="28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43" fontId="6" fillId="0" borderId="21" xfId="1" applyFont="1" applyBorder="1" applyAlignment="1">
      <alignment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0" fontId="6" fillId="0" borderId="25" xfId="0" applyFont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 indent="2"/>
    </xf>
    <xf numFmtId="0" fontId="5" fillId="0" borderId="25" xfId="0" applyFont="1" applyBorder="1" applyAlignment="1">
      <alignment vertical="center" wrapText="1"/>
    </xf>
    <xf numFmtId="43" fontId="6" fillId="0" borderId="25" xfId="1" applyFont="1" applyBorder="1" applyAlignment="1">
      <alignment vertical="center" wrapText="1"/>
    </xf>
    <xf numFmtId="14" fontId="7" fillId="0" borderId="25" xfId="0" applyNumberFormat="1" applyFont="1" applyBorder="1" applyAlignment="1">
      <alignment horizontal="center" vertical="center"/>
    </xf>
    <xf numFmtId="14" fontId="7" fillId="0" borderId="25" xfId="0" applyNumberFormat="1" applyFont="1" applyBorder="1" applyAlignment="1">
      <alignment vertical="center"/>
    </xf>
    <xf numFmtId="10" fontId="6" fillId="0" borderId="25" xfId="0" applyNumberFormat="1" applyFont="1" applyBorder="1" applyAlignment="1">
      <alignment horizontal="center" vertical="center"/>
    </xf>
    <xf numFmtId="0" fontId="5" fillId="4" borderId="25" xfId="0" applyFont="1" applyFill="1" applyBorder="1" applyAlignment="1">
      <alignment vertical="center" wrapText="1"/>
    </xf>
    <xf numFmtId="0" fontId="6" fillId="0" borderId="25" xfId="0" applyFont="1" applyFill="1" applyBorder="1" applyAlignment="1">
      <alignment vertical="center" wrapText="1"/>
    </xf>
    <xf numFmtId="0" fontId="6" fillId="0" borderId="31" xfId="0" applyFont="1" applyBorder="1" applyAlignment="1">
      <alignment vertical="center" wrapText="1"/>
    </xf>
    <xf numFmtId="43" fontId="6" fillId="0" borderId="36" xfId="1" applyFont="1" applyBorder="1" applyAlignment="1">
      <alignment vertical="center" wrapText="1"/>
    </xf>
    <xf numFmtId="0" fontId="6" fillId="0" borderId="37" xfId="0" applyFont="1" applyBorder="1" applyAlignment="1">
      <alignment vertical="center" wrapText="1"/>
    </xf>
    <xf numFmtId="14" fontId="6" fillId="0" borderId="25" xfId="0" applyNumberFormat="1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left" vertical="center" wrapText="1"/>
    </xf>
    <xf numFmtId="43" fontId="6" fillId="0" borderId="25" xfId="1" applyFont="1" applyBorder="1" applyAlignment="1">
      <alignment horizontal="left" vertical="center" wrapText="1"/>
    </xf>
    <xf numFmtId="0" fontId="6" fillId="2" borderId="25" xfId="0" applyFont="1" applyFill="1" applyBorder="1" applyAlignment="1">
      <alignment horizontal="left" vertical="center" wrapText="1"/>
    </xf>
    <xf numFmtId="0" fontId="5" fillId="2" borderId="25" xfId="0" applyFont="1" applyFill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5" fillId="3" borderId="37" xfId="0" applyFont="1" applyFill="1" applyBorder="1" applyAlignment="1">
      <alignment horizontal="left" vertical="center" wrapText="1"/>
    </xf>
    <xf numFmtId="0" fontId="5" fillId="4" borderId="21" xfId="0" applyFont="1" applyFill="1" applyBorder="1" applyAlignment="1">
      <alignment horizontal="left" vertical="center" wrapText="1"/>
    </xf>
    <xf numFmtId="0" fontId="5" fillId="3" borderId="38" xfId="0" applyFont="1" applyFill="1" applyBorder="1" applyAlignment="1">
      <alignment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43" fontId="11" fillId="0" borderId="25" xfId="1" applyFont="1" applyBorder="1" applyAlignment="1">
      <alignment horizontal="center" vertical="center" wrapText="1"/>
    </xf>
    <xf numFmtId="43" fontId="6" fillId="0" borderId="25" xfId="1" applyFont="1" applyBorder="1" applyAlignment="1">
      <alignment horizontal="center" vertical="center" wrapText="1"/>
    </xf>
    <xf numFmtId="0" fontId="6" fillId="0" borderId="27" xfId="0" applyFont="1" applyBorder="1" applyAlignment="1">
      <alignment horizontal="left" vertical="center" wrapText="1" indent="2"/>
    </xf>
    <xf numFmtId="0" fontId="7" fillId="0" borderId="27" xfId="0" applyFont="1" applyBorder="1"/>
    <xf numFmtId="0" fontId="7" fillId="0" borderId="0" xfId="0" applyFont="1" applyBorder="1"/>
    <xf numFmtId="0" fontId="6" fillId="0" borderId="21" xfId="0" applyFont="1" applyBorder="1" applyAlignment="1">
      <alignment horizontal="left" vertical="center" wrapText="1" indent="2"/>
    </xf>
    <xf numFmtId="0" fontId="5" fillId="0" borderId="25" xfId="0" applyFont="1" applyBorder="1" applyAlignment="1">
      <alignment horizontal="left" vertical="center" wrapText="1" indent="2"/>
    </xf>
    <xf numFmtId="0" fontId="5" fillId="4" borderId="25" xfId="0" applyFont="1" applyFill="1" applyBorder="1" applyAlignment="1">
      <alignment horizontal="left" vertical="center" wrapText="1" indent="2"/>
    </xf>
    <xf numFmtId="0" fontId="7" fillId="0" borderId="25" xfId="0" applyFont="1" applyBorder="1" applyAlignment="1">
      <alignment vertical="top" wrapText="1"/>
    </xf>
    <xf numFmtId="14" fontId="6" fillId="0" borderId="25" xfId="0" applyNumberFormat="1" applyFont="1" applyBorder="1" applyAlignment="1">
      <alignment vertical="center" wrapText="1"/>
    </xf>
    <xf numFmtId="0" fontId="5" fillId="0" borderId="25" xfId="0" applyFont="1" applyBorder="1" applyAlignment="1">
      <alignment vertical="center"/>
    </xf>
    <xf numFmtId="0" fontId="9" fillId="0" borderId="25" xfId="0" applyFont="1" applyBorder="1"/>
    <xf numFmtId="0" fontId="5" fillId="4" borderId="25" xfId="0" applyFont="1" applyFill="1" applyBorder="1" applyAlignment="1">
      <alignment horizontal="left" vertical="center" wrapText="1"/>
    </xf>
    <xf numFmtId="0" fontId="7" fillId="0" borderId="25" xfId="0" applyFont="1" applyFill="1" applyBorder="1"/>
    <xf numFmtId="0" fontId="6" fillId="0" borderId="25" xfId="0" applyFont="1" applyFill="1" applyBorder="1" applyAlignment="1">
      <alignment horizontal="left" vertical="center" wrapText="1"/>
    </xf>
    <xf numFmtId="0" fontId="6" fillId="0" borderId="25" xfId="0" applyFont="1" applyBorder="1" applyAlignment="1">
      <alignment vertical="center" wrapText="1"/>
    </xf>
    <xf numFmtId="43" fontId="5" fillId="0" borderId="25" xfId="1" applyFont="1" applyBorder="1" applyAlignment="1">
      <alignment vertical="center" wrapText="1"/>
    </xf>
    <xf numFmtId="0" fontId="6" fillId="3" borderId="25" xfId="0" applyFont="1" applyFill="1" applyBorder="1" applyAlignment="1">
      <alignment vertical="center" wrapText="1"/>
    </xf>
    <xf numFmtId="0" fontId="12" fillId="4" borderId="25" xfId="0" applyFont="1" applyFill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9" fillId="4" borderId="25" xfId="0" applyFont="1" applyFill="1" applyBorder="1" applyAlignment="1">
      <alignment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6" fillId="0" borderId="25" xfId="0" applyFont="1" applyBorder="1" applyAlignment="1">
      <alignment vertical="center" wrapText="1"/>
    </xf>
    <xf numFmtId="164" fontId="6" fillId="0" borderId="21" xfId="0" applyNumberFormat="1" applyFont="1" applyBorder="1" applyAlignment="1">
      <alignment vertical="center"/>
    </xf>
    <xf numFmtId="164" fontId="6" fillId="0" borderId="21" xfId="0" applyNumberFormat="1" applyFont="1" applyFill="1" applyBorder="1" applyAlignment="1">
      <alignment vertical="center"/>
    </xf>
    <xf numFmtId="164" fontId="6" fillId="0" borderId="21" xfId="0" applyNumberFormat="1" applyFont="1" applyBorder="1" applyAlignment="1">
      <alignment vertical="center" wrapText="1"/>
    </xf>
    <xf numFmtId="44" fontId="6" fillId="0" borderId="21" xfId="2" applyFont="1" applyBorder="1" applyAlignment="1">
      <alignment vertical="center" wrapText="1"/>
    </xf>
    <xf numFmtId="164" fontId="6" fillId="0" borderId="21" xfId="0" applyNumberFormat="1" applyFont="1" applyFill="1" applyBorder="1" applyAlignment="1">
      <alignment vertical="center" wrapText="1"/>
    </xf>
    <xf numFmtId="164" fontId="6" fillId="0" borderId="27" xfId="0" applyNumberFormat="1" applyFont="1" applyBorder="1" applyAlignment="1">
      <alignment vertical="center" wrapText="1"/>
    </xf>
    <xf numFmtId="164" fontId="6" fillId="0" borderId="28" xfId="0" applyNumberFormat="1" applyFont="1" applyBorder="1" applyAlignment="1">
      <alignment horizontal="left" vertical="center" wrapText="1"/>
    </xf>
    <xf numFmtId="164" fontId="6" fillId="0" borderId="28" xfId="0" applyNumberFormat="1" applyFont="1" applyBorder="1" applyAlignment="1">
      <alignment horizontal="right" vertical="center" wrapText="1"/>
    </xf>
    <xf numFmtId="164" fontId="6" fillId="0" borderId="21" xfId="0" applyNumberFormat="1" applyFont="1" applyBorder="1" applyAlignment="1">
      <alignment horizontal="center" vertical="center" wrapText="1"/>
    </xf>
    <xf numFmtId="164" fontId="6" fillId="0" borderId="25" xfId="0" applyNumberFormat="1" applyFont="1" applyBorder="1" applyAlignment="1">
      <alignment vertical="center" wrapText="1"/>
    </xf>
    <xf numFmtId="164" fontId="6" fillId="0" borderId="25" xfId="0" applyNumberFormat="1" applyFont="1" applyFill="1" applyBorder="1" applyAlignment="1">
      <alignment horizontal="center" vertical="center" wrapText="1"/>
    </xf>
    <xf numFmtId="0" fontId="6" fillId="0" borderId="25" xfId="0" applyFont="1" applyBorder="1" applyAlignment="1">
      <alignment horizontal="left" vertical="center" wrapText="1"/>
    </xf>
    <xf numFmtId="9" fontId="6" fillId="0" borderId="25" xfId="0" applyNumberFormat="1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5" fillId="0" borderId="25" xfId="0" applyFont="1" applyBorder="1" applyAlignment="1">
      <alignment horizontal="center" vertical="center"/>
    </xf>
    <xf numFmtId="0" fontId="7" fillId="0" borderId="25" xfId="0" applyFont="1" applyBorder="1" applyAlignment="1">
      <alignment horizontal="left" wrapText="1"/>
    </xf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6" fillId="0" borderId="25" xfId="0" applyFont="1" applyBorder="1" applyAlignment="1">
      <alignment horizontal="left" vertical="center"/>
    </xf>
    <xf numFmtId="164" fontId="5" fillId="0" borderId="21" xfId="0" applyNumberFormat="1" applyFont="1" applyFill="1" applyBorder="1" applyAlignment="1">
      <alignment vertical="center"/>
    </xf>
    <xf numFmtId="164" fontId="5" fillId="0" borderId="21" xfId="0" applyNumberFormat="1" applyFont="1" applyBorder="1" applyAlignment="1">
      <alignment vertical="center" wrapText="1"/>
    </xf>
    <xf numFmtId="44" fontId="5" fillId="0" borderId="21" xfId="2" applyFont="1" applyBorder="1" applyAlignment="1">
      <alignment vertical="center" wrapText="1"/>
    </xf>
    <xf numFmtId="164" fontId="5" fillId="0" borderId="21" xfId="0" applyNumberFormat="1" applyFont="1" applyFill="1" applyBorder="1" applyAlignment="1">
      <alignment vertical="center" wrapText="1"/>
    </xf>
    <xf numFmtId="164" fontId="5" fillId="0" borderId="27" xfId="0" applyNumberFormat="1" applyFont="1" applyBorder="1" applyAlignment="1">
      <alignment vertical="center" wrapText="1"/>
    </xf>
    <xf numFmtId="164" fontId="5" fillId="0" borderId="28" xfId="0" applyNumberFormat="1" applyFont="1" applyBorder="1" applyAlignment="1">
      <alignment horizontal="center" vertical="center" wrapText="1"/>
    </xf>
    <xf numFmtId="164" fontId="5" fillId="0" borderId="21" xfId="0" applyNumberFormat="1" applyFont="1" applyBorder="1" applyAlignment="1">
      <alignment horizontal="center" vertical="center" wrapText="1"/>
    </xf>
    <xf numFmtId="164" fontId="5" fillId="0" borderId="25" xfId="0" applyNumberFormat="1" applyFont="1" applyBorder="1" applyAlignment="1">
      <alignment vertical="center" wrapText="1"/>
    </xf>
    <xf numFmtId="164" fontId="5" fillId="0" borderId="25" xfId="0" applyNumberFormat="1" applyFont="1" applyFill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/>
    </xf>
    <xf numFmtId="0" fontId="5" fillId="3" borderId="42" xfId="0" applyFont="1" applyFill="1" applyBorder="1" applyAlignment="1">
      <alignment vertical="center"/>
    </xf>
    <xf numFmtId="0" fontId="6" fillId="0" borderId="43" xfId="0" applyFont="1" applyBorder="1" applyAlignment="1">
      <alignment vertical="center"/>
    </xf>
    <xf numFmtId="0" fontId="5" fillId="3" borderId="44" xfId="0" applyFont="1" applyFill="1" applyBorder="1" applyAlignment="1">
      <alignment vertical="center"/>
    </xf>
    <xf numFmtId="0" fontId="6" fillId="0" borderId="45" xfId="0" applyFont="1" applyBorder="1" applyAlignment="1">
      <alignment vertical="center"/>
    </xf>
    <xf numFmtId="164" fontId="5" fillId="0" borderId="21" xfId="0" applyNumberFormat="1" applyFont="1" applyBorder="1" applyAlignment="1">
      <alignment vertical="center"/>
    </xf>
    <xf numFmtId="0" fontId="5" fillId="3" borderId="46" xfId="0" applyFont="1" applyFill="1" applyBorder="1" applyAlignment="1">
      <alignment vertical="center"/>
    </xf>
    <xf numFmtId="0" fontId="5" fillId="3" borderId="42" xfId="0" applyFont="1" applyFill="1" applyBorder="1" applyAlignment="1">
      <alignment vertical="center" wrapText="1"/>
    </xf>
    <xf numFmtId="9" fontId="6" fillId="2" borderId="43" xfId="0" applyNumberFormat="1" applyFont="1" applyFill="1" applyBorder="1" applyAlignment="1">
      <alignment horizontal="center" vertical="center"/>
    </xf>
    <xf numFmtId="9" fontId="7" fillId="0" borderId="43" xfId="0" applyNumberFormat="1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10" fontId="7" fillId="0" borderId="43" xfId="0" applyNumberFormat="1" applyFont="1" applyBorder="1" applyAlignment="1">
      <alignment horizontal="center"/>
    </xf>
    <xf numFmtId="0" fontId="6" fillId="0" borderId="42" xfId="0" applyFont="1" applyBorder="1" applyAlignment="1">
      <alignment horizontal="left" vertical="center"/>
    </xf>
    <xf numFmtId="0" fontId="6" fillId="0" borderId="43" xfId="0" applyFont="1" applyBorder="1" applyAlignment="1">
      <alignment horizontal="left" vertical="center"/>
    </xf>
    <xf numFmtId="0" fontId="6" fillId="0" borderId="49" xfId="0" applyFont="1" applyBorder="1" applyAlignment="1">
      <alignment horizontal="left" vertical="center"/>
    </xf>
    <xf numFmtId="44" fontId="7" fillId="0" borderId="0" xfId="0" applyNumberFormat="1" applyFont="1"/>
    <xf numFmtId="0" fontId="1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/>
    </xf>
    <xf numFmtId="0" fontId="1" fillId="0" borderId="11" xfId="0" applyFont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9" fontId="6" fillId="0" borderId="25" xfId="0" applyNumberFormat="1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10" fontId="6" fillId="0" borderId="25" xfId="0" applyNumberFormat="1" applyFont="1" applyBorder="1" applyAlignment="1">
      <alignment horizontal="center" vertical="center" wrapText="1"/>
    </xf>
    <xf numFmtId="9" fontId="6" fillId="0" borderId="25" xfId="0" applyNumberFormat="1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0" borderId="23" xfId="0" applyFont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center"/>
    </xf>
    <xf numFmtId="9" fontId="7" fillId="0" borderId="25" xfId="0" applyNumberFormat="1" applyFont="1" applyBorder="1" applyAlignment="1">
      <alignment horizontal="center"/>
    </xf>
    <xf numFmtId="0" fontId="5" fillId="4" borderId="25" xfId="0" applyFont="1" applyFill="1" applyBorder="1" applyAlignment="1">
      <alignment horizontal="center" vertical="center"/>
    </xf>
    <xf numFmtId="0" fontId="6" fillId="0" borderId="25" xfId="0" applyFont="1" applyBorder="1" applyAlignment="1">
      <alignment horizontal="left" vertical="center"/>
    </xf>
    <xf numFmtId="0" fontId="5" fillId="3" borderId="33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wrapText="1"/>
    </xf>
    <xf numFmtId="0" fontId="6" fillId="0" borderId="28" xfId="0" applyFont="1" applyBorder="1" applyAlignment="1">
      <alignment vertical="center" wrapText="1"/>
    </xf>
    <xf numFmtId="0" fontId="9" fillId="0" borderId="25" xfId="0" applyFont="1" applyBorder="1" applyAlignment="1">
      <alignment horizontal="center"/>
    </xf>
    <xf numFmtId="9" fontId="6" fillId="0" borderId="43" xfId="0" applyNumberFormat="1" applyFont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5" fillId="4" borderId="5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1" fillId="2" borderId="0" xfId="0" applyFont="1" applyFill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3" fontId="5" fillId="3" borderId="5" xfId="0" applyNumberFormat="1" applyFont="1" applyFill="1" applyBorder="1" applyAlignment="1">
      <alignment horizontal="center" vertical="center" wrapText="1"/>
    </xf>
    <xf numFmtId="3" fontId="5" fillId="3" borderId="9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5" fillId="4" borderId="42" xfId="0" applyFont="1" applyFill="1" applyBorder="1" applyAlignment="1">
      <alignment horizontal="center" vertical="center"/>
    </xf>
    <xf numFmtId="0" fontId="7" fillId="0" borderId="50" xfId="0" applyFont="1" applyBorder="1" applyAlignment="1">
      <alignment horizontal="left" wrapText="1"/>
    </xf>
    <xf numFmtId="0" fontId="7" fillId="0" borderId="51" xfId="0" applyFont="1" applyBorder="1" applyAlignment="1">
      <alignment horizontal="left" wrapText="1"/>
    </xf>
    <xf numFmtId="0" fontId="5" fillId="3" borderId="44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0" fontId="5" fillId="3" borderId="48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7" fillId="0" borderId="29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7" fillId="0" borderId="34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7" fillId="0" borderId="43" xfId="0" applyFont="1" applyBorder="1" applyAlignment="1">
      <alignment horizontal="left" vertical="center" wrapText="1"/>
    </xf>
    <xf numFmtId="0" fontId="9" fillId="0" borderId="43" xfId="0" applyFont="1" applyBorder="1" applyAlignment="1">
      <alignment horizontal="center"/>
    </xf>
    <xf numFmtId="0" fontId="5" fillId="0" borderId="39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9" fontId="7" fillId="0" borderId="25" xfId="0" applyNumberFormat="1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11" fillId="0" borderId="28" xfId="0" applyFont="1" applyBorder="1" applyAlignment="1">
      <alignment horizontal="left" vertical="center" wrapText="1"/>
    </xf>
    <xf numFmtId="0" fontId="5" fillId="3" borderId="25" xfId="0" applyFont="1" applyFill="1" applyBorder="1" applyAlignment="1">
      <alignment horizontal="center" vertical="center" wrapText="1"/>
    </xf>
    <xf numFmtId="10" fontId="7" fillId="0" borderId="25" xfId="0" applyNumberFormat="1" applyFont="1" applyBorder="1" applyAlignment="1">
      <alignment horizontal="center" vertical="center"/>
    </xf>
    <xf numFmtId="2" fontId="7" fillId="0" borderId="25" xfId="0" applyNumberFormat="1" applyFont="1" applyBorder="1" applyAlignment="1">
      <alignment horizontal="center" vertical="center"/>
    </xf>
    <xf numFmtId="0" fontId="11" fillId="0" borderId="25" xfId="0" applyFont="1" applyBorder="1" applyAlignment="1">
      <alignment horizontal="left"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left"/>
    </xf>
    <xf numFmtId="0" fontId="5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35" xfId="0" applyFont="1" applyBorder="1" applyAlignment="1">
      <alignment horizontal="left" vertical="center" wrapText="1"/>
    </xf>
    <xf numFmtId="0" fontId="6" fillId="0" borderId="36" xfId="0" applyFont="1" applyBorder="1" applyAlignment="1">
      <alignment horizontal="left" vertical="center" wrapText="1"/>
    </xf>
    <xf numFmtId="0" fontId="5" fillId="4" borderId="32" xfId="0" applyFont="1" applyFill="1" applyBorder="1" applyAlignment="1">
      <alignment horizontal="center" vertical="center" wrapText="1"/>
    </xf>
    <xf numFmtId="0" fontId="6" fillId="0" borderId="25" xfId="0" applyFont="1" applyBorder="1" applyAlignment="1">
      <alignment vertical="center" wrapText="1"/>
    </xf>
    <xf numFmtId="0" fontId="6" fillId="0" borderId="26" xfId="0" applyFont="1" applyFill="1" applyBorder="1" applyAlignment="1">
      <alignment horizontal="left" vertical="center" wrapText="1"/>
    </xf>
    <xf numFmtId="0" fontId="6" fillId="0" borderId="35" xfId="0" applyFont="1" applyFill="1" applyBorder="1" applyAlignment="1">
      <alignment horizontal="left" vertical="center" wrapText="1"/>
    </xf>
    <xf numFmtId="0" fontId="6" fillId="0" borderId="36" xfId="0" applyFont="1" applyFill="1" applyBorder="1" applyAlignment="1">
      <alignment horizontal="left"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8"/>
  <sheetViews>
    <sheetView tabSelected="1" topLeftCell="A1643" zoomScaleNormal="100" workbookViewId="0">
      <selection activeCell="F1678" sqref="F1678"/>
    </sheetView>
  </sheetViews>
  <sheetFormatPr defaultRowHeight="15" x14ac:dyDescent="0.25"/>
  <cols>
    <col min="1" max="1" width="26.140625" customWidth="1"/>
    <col min="2" max="2" width="40.28515625" customWidth="1"/>
    <col min="3" max="3" width="16.85546875" bestFit="1" customWidth="1"/>
    <col min="4" max="6" width="12.140625" bestFit="1" customWidth="1"/>
    <col min="7" max="7" width="13.42578125" customWidth="1"/>
    <col min="10" max="13" width="15.85546875" bestFit="1" customWidth="1"/>
  </cols>
  <sheetData>
    <row r="1" spans="1:7" ht="79.5" customHeight="1" x14ac:dyDescent="0.25">
      <c r="A1" s="311" t="s">
        <v>19</v>
      </c>
      <c r="B1" s="311"/>
      <c r="C1" s="311"/>
      <c r="D1" s="311"/>
      <c r="E1" s="311"/>
      <c r="F1" s="311"/>
      <c r="G1" s="311"/>
    </row>
    <row r="2" spans="1:7" ht="15.75" thickBot="1" x14ac:dyDescent="0.3">
      <c r="A2" s="1"/>
      <c r="B2" s="1"/>
      <c r="C2" s="1"/>
      <c r="D2" s="1"/>
      <c r="E2" s="1"/>
      <c r="F2" s="1"/>
      <c r="G2" s="1"/>
    </row>
    <row r="3" spans="1:7" ht="20.25" customHeight="1" thickBot="1" x14ac:dyDescent="0.3">
      <c r="A3" s="334" t="s">
        <v>1</v>
      </c>
      <c r="B3" s="334" t="s">
        <v>2</v>
      </c>
      <c r="C3" s="330" t="s">
        <v>3</v>
      </c>
      <c r="D3" s="331"/>
      <c r="E3" s="331"/>
      <c r="F3" s="331"/>
      <c r="G3" s="332"/>
    </row>
    <row r="4" spans="1:7" ht="15" customHeight="1" thickBot="1" x14ac:dyDescent="0.3">
      <c r="A4" s="335"/>
      <c r="B4" s="335"/>
      <c r="C4" s="10">
        <v>2026</v>
      </c>
      <c r="D4" s="10">
        <v>2027</v>
      </c>
      <c r="E4" s="10">
        <v>2028</v>
      </c>
      <c r="F4" s="10">
        <v>2029</v>
      </c>
      <c r="G4" s="10" t="s">
        <v>4</v>
      </c>
    </row>
    <row r="5" spans="1:7" ht="15.75" thickBot="1" x14ac:dyDescent="0.3">
      <c r="A5" s="11" t="s">
        <v>5</v>
      </c>
      <c r="B5" s="12">
        <v>2</v>
      </c>
      <c r="C5" s="13" t="s">
        <v>0</v>
      </c>
      <c r="D5" s="13" t="s">
        <v>0</v>
      </c>
      <c r="E5" s="13" t="s">
        <v>0</v>
      </c>
      <c r="F5" s="13" t="s">
        <v>0</v>
      </c>
      <c r="G5" s="13" t="s">
        <v>0</v>
      </c>
    </row>
    <row r="6" spans="1:7" ht="15.75" thickBot="1" x14ac:dyDescent="0.3">
      <c r="A6" s="11" t="s">
        <v>6</v>
      </c>
      <c r="B6" s="12">
        <v>1</v>
      </c>
      <c r="C6" s="13" t="s">
        <v>0</v>
      </c>
      <c r="D6" s="13" t="s">
        <v>0</v>
      </c>
      <c r="E6" s="13" t="s">
        <v>0</v>
      </c>
      <c r="F6" s="13" t="s">
        <v>0</v>
      </c>
      <c r="G6" s="13" t="s">
        <v>0</v>
      </c>
    </row>
    <row r="7" spans="1:7" ht="15.75" thickBot="1" x14ac:dyDescent="0.3">
      <c r="A7" s="11" t="s">
        <v>7</v>
      </c>
      <c r="B7" s="12">
        <v>6</v>
      </c>
      <c r="C7" s="13" t="s">
        <v>0</v>
      </c>
      <c r="D7" s="13" t="s">
        <v>0</v>
      </c>
      <c r="E7" s="13" t="s">
        <v>0</v>
      </c>
      <c r="F7" s="13" t="s">
        <v>0</v>
      </c>
      <c r="G7" s="13" t="s">
        <v>0</v>
      </c>
    </row>
    <row r="8" spans="1:7" ht="15.75" thickBot="1" x14ac:dyDescent="0.3">
      <c r="A8" s="11" t="s">
        <v>8</v>
      </c>
      <c r="B8" s="12">
        <v>182</v>
      </c>
      <c r="C8" s="13" t="s">
        <v>0</v>
      </c>
      <c r="D8" s="13" t="s">
        <v>0</v>
      </c>
      <c r="E8" s="13" t="s">
        <v>0</v>
      </c>
      <c r="F8" s="13" t="s">
        <v>0</v>
      </c>
      <c r="G8" s="13" t="s">
        <v>0</v>
      </c>
    </row>
    <row r="9" spans="1:7" ht="25.5" customHeight="1" thickBot="1" x14ac:dyDescent="0.3">
      <c r="A9" s="11" t="s">
        <v>9</v>
      </c>
      <c r="B9" s="14" t="s">
        <v>69</v>
      </c>
      <c r="C9" s="15"/>
      <c r="D9" s="15"/>
      <c r="E9" s="15"/>
      <c r="F9" s="15"/>
      <c r="G9" s="13" t="s">
        <v>0</v>
      </c>
    </row>
    <row r="10" spans="1:7" ht="24" customHeight="1" thickBot="1" x14ac:dyDescent="0.3">
      <c r="A10" s="40" t="s">
        <v>10</v>
      </c>
      <c r="B10" s="13" t="s">
        <v>20</v>
      </c>
      <c r="C10" s="38">
        <v>20197.07</v>
      </c>
      <c r="D10" s="38">
        <v>20863.59</v>
      </c>
      <c r="E10" s="38">
        <v>21489.5</v>
      </c>
      <c r="F10" s="38">
        <v>22134.19</v>
      </c>
      <c r="G10" s="39">
        <f>C10+D10+E10+F10</f>
        <v>84684.35</v>
      </c>
    </row>
    <row r="11" spans="1:7" ht="15.75" thickBot="1" x14ac:dyDescent="0.3">
      <c r="A11" s="11" t="s">
        <v>18</v>
      </c>
      <c r="B11" s="12">
        <v>1500</v>
      </c>
      <c r="C11" s="17"/>
      <c r="D11" s="17"/>
      <c r="E11" s="17"/>
      <c r="F11" s="17"/>
      <c r="G11" s="17"/>
    </row>
    <row r="12" spans="1:7" ht="26.25" customHeight="1" thickBot="1" x14ac:dyDescent="0.3">
      <c r="A12" s="11" t="s">
        <v>11</v>
      </c>
      <c r="B12" s="287" t="s">
        <v>23</v>
      </c>
      <c r="C12" s="288"/>
      <c r="D12" s="288"/>
      <c r="E12" s="288"/>
      <c r="F12" s="288"/>
      <c r="G12" s="289"/>
    </row>
    <row r="13" spans="1:7" ht="15.75" customHeight="1" thickBot="1" x14ac:dyDescent="0.3">
      <c r="A13" s="11" t="s">
        <v>12</v>
      </c>
      <c r="B13" s="287" t="s">
        <v>22</v>
      </c>
      <c r="C13" s="288"/>
      <c r="D13" s="288"/>
      <c r="E13" s="288"/>
      <c r="F13" s="288"/>
      <c r="G13" s="289"/>
    </row>
    <row r="14" spans="1:7" ht="15.75" customHeight="1" thickBot="1" x14ac:dyDescent="0.3">
      <c r="A14" s="11"/>
      <c r="B14" s="18" t="s">
        <v>27</v>
      </c>
      <c r="C14" s="19" t="s">
        <v>28</v>
      </c>
      <c r="D14" s="19" t="s">
        <v>29</v>
      </c>
      <c r="E14" s="284" t="s">
        <v>30</v>
      </c>
      <c r="F14" s="285"/>
      <c r="G14" s="286"/>
    </row>
    <row r="15" spans="1:7" ht="15.75" thickBot="1" x14ac:dyDescent="0.3">
      <c r="A15" s="11" t="s">
        <v>13</v>
      </c>
      <c r="B15" s="20" t="s">
        <v>32</v>
      </c>
      <c r="C15" s="21" t="s">
        <v>31</v>
      </c>
      <c r="D15" s="22">
        <v>45657</v>
      </c>
      <c r="E15" s="284">
        <v>15</v>
      </c>
      <c r="F15" s="285"/>
      <c r="G15" s="286"/>
    </row>
    <row r="16" spans="1:7" ht="26.25" customHeight="1" thickBot="1" x14ac:dyDescent="0.3">
      <c r="A16" s="307" t="s">
        <v>14</v>
      </c>
      <c r="B16" s="18" t="s">
        <v>24</v>
      </c>
      <c r="C16" s="23">
        <v>3</v>
      </c>
      <c r="D16" s="19">
        <v>3</v>
      </c>
      <c r="E16" s="19">
        <v>3</v>
      </c>
      <c r="F16" s="19">
        <v>3</v>
      </c>
      <c r="G16" s="32">
        <v>12</v>
      </c>
    </row>
    <row r="17" spans="1:8" ht="30.75" customHeight="1" thickBot="1" x14ac:dyDescent="0.3">
      <c r="A17" s="308"/>
      <c r="B17" s="18" t="s">
        <v>33</v>
      </c>
      <c r="C17" s="23"/>
      <c r="D17" s="19"/>
      <c r="E17" s="19"/>
      <c r="F17" s="19"/>
      <c r="G17" s="10"/>
    </row>
    <row r="18" spans="1:8" ht="21.75" customHeight="1" thickBot="1" x14ac:dyDescent="0.3">
      <c r="A18" s="309"/>
      <c r="B18" s="18" t="s">
        <v>34</v>
      </c>
      <c r="C18" s="23"/>
      <c r="D18" s="19"/>
      <c r="E18" s="19"/>
      <c r="F18" s="19"/>
      <c r="G18" s="10"/>
    </row>
    <row r="19" spans="1:8" ht="15.75" thickBot="1" x14ac:dyDescent="0.3">
      <c r="A19" s="24" t="s">
        <v>21</v>
      </c>
      <c r="B19" s="25" t="s">
        <v>35</v>
      </c>
      <c r="C19" s="25"/>
      <c r="D19" s="25"/>
      <c r="E19" s="25"/>
      <c r="F19" s="25"/>
      <c r="G19" s="26"/>
    </row>
    <row r="20" spans="1:8" ht="15.75" thickBot="1" x14ac:dyDescent="0.3">
      <c r="A20" s="24" t="s">
        <v>15</v>
      </c>
      <c r="B20" s="27">
        <v>45657</v>
      </c>
      <c r="C20" s="28"/>
      <c r="D20" s="28"/>
      <c r="E20" s="28"/>
      <c r="F20" s="28"/>
      <c r="G20" s="29"/>
    </row>
    <row r="21" spans="1:8" ht="15.75" thickBot="1" x14ac:dyDescent="0.3">
      <c r="A21" s="24" t="s">
        <v>16</v>
      </c>
      <c r="B21" s="30" t="s">
        <v>26</v>
      </c>
      <c r="C21" s="28"/>
      <c r="D21" s="28"/>
      <c r="E21" s="28"/>
      <c r="F21" s="28"/>
      <c r="G21" s="29"/>
    </row>
    <row r="22" spans="1:8" ht="15.75" thickBot="1" x14ac:dyDescent="0.3">
      <c r="A22" s="24" t="s">
        <v>17</v>
      </c>
      <c r="B22" s="30" t="s">
        <v>25</v>
      </c>
      <c r="C22" s="28"/>
      <c r="D22" s="28"/>
      <c r="E22" s="28"/>
      <c r="F22" s="28"/>
      <c r="G22" s="29"/>
    </row>
    <row r="24" spans="1:8" ht="76.5" customHeight="1" x14ac:dyDescent="0.25">
      <c r="A24" s="311" t="s">
        <v>19</v>
      </c>
      <c r="B24" s="311"/>
      <c r="C24" s="311"/>
      <c r="D24" s="311"/>
      <c r="E24" s="311"/>
      <c r="F24" s="311"/>
      <c r="G24" s="311"/>
    </row>
    <row r="25" spans="1:8" ht="15.75" thickBot="1" x14ac:dyDescent="0.3">
      <c r="A25" s="31"/>
      <c r="B25" s="31"/>
      <c r="C25" s="31"/>
      <c r="D25" s="31"/>
      <c r="E25" s="31"/>
      <c r="F25" s="31"/>
      <c r="G25" s="31"/>
    </row>
    <row r="26" spans="1:8" ht="15.75" thickBot="1" x14ac:dyDescent="0.3">
      <c r="A26" s="334" t="s">
        <v>1</v>
      </c>
      <c r="B26" s="334" t="s">
        <v>2</v>
      </c>
      <c r="C26" s="330" t="s">
        <v>3</v>
      </c>
      <c r="D26" s="331"/>
      <c r="E26" s="331"/>
      <c r="F26" s="331"/>
      <c r="G26" s="332"/>
    </row>
    <row r="27" spans="1:8" ht="15.75" thickBot="1" x14ac:dyDescent="0.3">
      <c r="A27" s="335"/>
      <c r="B27" s="335"/>
      <c r="C27" s="10">
        <v>2026</v>
      </c>
      <c r="D27" s="10">
        <v>2027</v>
      </c>
      <c r="E27" s="10">
        <v>2028</v>
      </c>
      <c r="F27" s="10">
        <v>2029</v>
      </c>
      <c r="G27" s="10" t="s">
        <v>4</v>
      </c>
      <c r="H27" s="2"/>
    </row>
    <row r="28" spans="1:8" ht="13.5" customHeight="1" thickBot="1" x14ac:dyDescent="0.3">
      <c r="A28" s="11" t="s">
        <v>5</v>
      </c>
      <c r="B28" s="12">
        <v>3</v>
      </c>
      <c r="C28" s="13" t="s">
        <v>0</v>
      </c>
      <c r="D28" s="13" t="s">
        <v>0</v>
      </c>
      <c r="E28" s="13" t="s">
        <v>0</v>
      </c>
      <c r="F28" s="13" t="s">
        <v>0</v>
      </c>
      <c r="G28" s="13" t="s">
        <v>0</v>
      </c>
      <c r="H28" s="2"/>
    </row>
    <row r="29" spans="1:8" ht="15.75" thickBot="1" x14ac:dyDescent="0.3">
      <c r="A29" s="11" t="s">
        <v>6</v>
      </c>
      <c r="B29" s="12">
        <v>1</v>
      </c>
      <c r="C29" s="13" t="s">
        <v>0</v>
      </c>
      <c r="D29" s="13" t="s">
        <v>0</v>
      </c>
      <c r="E29" s="13" t="s">
        <v>0</v>
      </c>
      <c r="F29" s="13" t="s">
        <v>0</v>
      </c>
      <c r="G29" s="13" t="s">
        <v>0</v>
      </c>
      <c r="H29" s="2"/>
    </row>
    <row r="30" spans="1:8" ht="15.75" thickBot="1" x14ac:dyDescent="0.3">
      <c r="A30" s="11" t="s">
        <v>7</v>
      </c>
      <c r="B30" s="12">
        <v>6</v>
      </c>
      <c r="C30" s="13" t="s">
        <v>0</v>
      </c>
      <c r="D30" s="13" t="s">
        <v>0</v>
      </c>
      <c r="E30" s="13" t="s">
        <v>0</v>
      </c>
      <c r="F30" s="13" t="s">
        <v>0</v>
      </c>
      <c r="G30" s="13" t="s">
        <v>0</v>
      </c>
      <c r="H30" s="2"/>
    </row>
    <row r="31" spans="1:8" ht="15.75" thickBot="1" x14ac:dyDescent="0.3">
      <c r="A31" s="11" t="s">
        <v>8</v>
      </c>
      <c r="B31" s="12">
        <v>183</v>
      </c>
      <c r="C31" s="13" t="s">
        <v>0</v>
      </c>
      <c r="D31" s="13" t="s">
        <v>0</v>
      </c>
      <c r="E31" s="13" t="s">
        <v>0</v>
      </c>
      <c r="F31" s="13" t="s">
        <v>0</v>
      </c>
      <c r="G31" s="13" t="s">
        <v>0</v>
      </c>
      <c r="H31" s="2"/>
    </row>
    <row r="32" spans="1:8" ht="18.75" customHeight="1" thickBot="1" x14ac:dyDescent="0.3">
      <c r="A32" s="11" t="s">
        <v>9</v>
      </c>
      <c r="B32" s="14" t="s">
        <v>70</v>
      </c>
      <c r="C32" s="15"/>
      <c r="D32" s="15"/>
      <c r="E32" s="15"/>
      <c r="F32" s="15"/>
      <c r="G32" s="13" t="s">
        <v>0</v>
      </c>
      <c r="H32" s="2"/>
    </row>
    <row r="33" spans="1:8" ht="15.75" thickBot="1" x14ac:dyDescent="0.3">
      <c r="A33" s="78" t="s">
        <v>10</v>
      </c>
      <c r="B33" s="13" t="s">
        <v>36</v>
      </c>
      <c r="C33" s="38">
        <v>20000</v>
      </c>
      <c r="D33" s="38">
        <v>20660</v>
      </c>
      <c r="E33" s="38">
        <v>21279.82</v>
      </c>
      <c r="F33" s="38">
        <v>21918.23</v>
      </c>
      <c r="G33" s="39">
        <f>C33+D33+E33+F33</f>
        <v>83858.05</v>
      </c>
      <c r="H33" s="2"/>
    </row>
    <row r="34" spans="1:8" ht="15.75" thickBot="1" x14ac:dyDescent="0.3">
      <c r="A34" s="11" t="s">
        <v>18</v>
      </c>
      <c r="B34" s="12">
        <v>1500</v>
      </c>
      <c r="C34" s="17"/>
      <c r="D34" s="17"/>
      <c r="E34" s="17"/>
      <c r="F34" s="17"/>
      <c r="G34" s="17"/>
      <c r="H34" s="2"/>
    </row>
    <row r="35" spans="1:8" ht="25.5" customHeight="1" thickBot="1" x14ac:dyDescent="0.3">
      <c r="A35" s="11" t="s">
        <v>11</v>
      </c>
      <c r="B35" s="287" t="s">
        <v>58</v>
      </c>
      <c r="C35" s="288"/>
      <c r="D35" s="288"/>
      <c r="E35" s="288"/>
      <c r="F35" s="288"/>
      <c r="G35" s="289"/>
      <c r="H35" s="2"/>
    </row>
    <row r="36" spans="1:8" ht="15.75" thickBot="1" x14ac:dyDescent="0.3">
      <c r="A36" s="11" t="s">
        <v>12</v>
      </c>
      <c r="B36" s="348" t="s">
        <v>59</v>
      </c>
      <c r="C36" s="349"/>
      <c r="D36" s="349"/>
      <c r="E36" s="349"/>
      <c r="F36" s="349"/>
      <c r="G36" s="350"/>
      <c r="H36" s="2"/>
    </row>
    <row r="37" spans="1:8" ht="15.75" thickBot="1" x14ac:dyDescent="0.3">
      <c r="A37" s="11"/>
      <c r="B37" s="19" t="s">
        <v>27</v>
      </c>
      <c r="C37" s="19" t="s">
        <v>28</v>
      </c>
      <c r="D37" s="19" t="s">
        <v>29</v>
      </c>
      <c r="E37" s="284" t="s">
        <v>30</v>
      </c>
      <c r="F37" s="285"/>
      <c r="G37" s="286"/>
      <c r="H37" s="2"/>
    </row>
    <row r="38" spans="1:8" ht="28.5" customHeight="1" thickBot="1" x14ac:dyDescent="0.3">
      <c r="A38" s="307" t="s">
        <v>13</v>
      </c>
      <c r="B38" s="18" t="s">
        <v>60</v>
      </c>
      <c r="C38" s="21" t="s">
        <v>31</v>
      </c>
      <c r="D38" s="22">
        <v>45657</v>
      </c>
      <c r="E38" s="351">
        <v>700</v>
      </c>
      <c r="F38" s="352"/>
      <c r="G38" s="353"/>
      <c r="H38" s="2"/>
    </row>
    <row r="39" spans="1:8" ht="23.25" thickBot="1" x14ac:dyDescent="0.3">
      <c r="A39" s="308"/>
      <c r="B39" s="18" t="s">
        <v>61</v>
      </c>
      <c r="C39" s="21" t="s">
        <v>31</v>
      </c>
      <c r="D39" s="22">
        <v>45657</v>
      </c>
      <c r="E39" s="351">
        <v>0</v>
      </c>
      <c r="F39" s="352"/>
      <c r="G39" s="353"/>
      <c r="H39" s="2"/>
    </row>
    <row r="40" spans="1:8" ht="23.25" thickBot="1" x14ac:dyDescent="0.3">
      <c r="A40" s="308"/>
      <c r="B40" s="18" t="s">
        <v>62</v>
      </c>
      <c r="C40" s="21" t="s">
        <v>31</v>
      </c>
      <c r="D40" s="22">
        <v>45657</v>
      </c>
      <c r="E40" s="351">
        <v>6</v>
      </c>
      <c r="F40" s="352"/>
      <c r="G40" s="353"/>
      <c r="H40" s="2"/>
    </row>
    <row r="41" spans="1:8" ht="29.25" customHeight="1" thickBot="1" x14ac:dyDescent="0.3">
      <c r="A41" s="309"/>
      <c r="B41" s="18" t="s">
        <v>63</v>
      </c>
      <c r="C41" s="21" t="s">
        <v>31</v>
      </c>
      <c r="D41" s="22">
        <v>45657</v>
      </c>
      <c r="E41" s="351">
        <v>700</v>
      </c>
      <c r="F41" s="352"/>
      <c r="G41" s="353"/>
      <c r="H41" s="2"/>
    </row>
    <row r="42" spans="1:8" ht="23.25" thickBot="1" x14ac:dyDescent="0.3">
      <c r="A42" s="307" t="s">
        <v>14</v>
      </c>
      <c r="B42" s="18" t="s">
        <v>66</v>
      </c>
      <c r="C42" s="23">
        <v>1</v>
      </c>
      <c r="D42" s="19">
        <v>0</v>
      </c>
      <c r="E42" s="19">
        <v>1</v>
      </c>
      <c r="F42" s="19">
        <v>0</v>
      </c>
      <c r="G42" s="32">
        <v>2</v>
      </c>
      <c r="H42" s="2"/>
    </row>
    <row r="43" spans="1:8" ht="34.5" thickBot="1" x14ac:dyDescent="0.3">
      <c r="A43" s="308"/>
      <c r="B43" s="18" t="s">
        <v>67</v>
      </c>
      <c r="C43" s="23">
        <v>10</v>
      </c>
      <c r="D43" s="19">
        <v>0</v>
      </c>
      <c r="E43" s="19">
        <v>10</v>
      </c>
      <c r="F43" s="19">
        <v>0</v>
      </c>
      <c r="G43" s="32">
        <v>20</v>
      </c>
      <c r="H43" s="2"/>
    </row>
    <row r="44" spans="1:8" ht="23.25" thickBot="1" x14ac:dyDescent="0.3">
      <c r="A44" s="308"/>
      <c r="B44" s="18" t="s">
        <v>38</v>
      </c>
      <c r="C44" s="23">
        <v>1</v>
      </c>
      <c r="D44" s="19">
        <v>1</v>
      </c>
      <c r="E44" s="19">
        <v>1</v>
      </c>
      <c r="F44" s="19">
        <v>1</v>
      </c>
      <c r="G44" s="32">
        <v>4</v>
      </c>
      <c r="H44" s="2"/>
    </row>
    <row r="45" spans="1:8" ht="23.25" thickBot="1" x14ac:dyDescent="0.3">
      <c r="A45" s="308"/>
      <c r="B45" s="18" t="s">
        <v>56</v>
      </c>
      <c r="C45" s="23">
        <v>20</v>
      </c>
      <c r="D45" s="19">
        <v>20</v>
      </c>
      <c r="E45" s="19">
        <v>20</v>
      </c>
      <c r="F45" s="19">
        <v>20</v>
      </c>
      <c r="G45" s="32">
        <v>80</v>
      </c>
      <c r="H45" s="2"/>
    </row>
    <row r="46" spans="1:8" ht="26.25" customHeight="1" thickBot="1" x14ac:dyDescent="0.3">
      <c r="A46" s="309"/>
      <c r="B46" s="18" t="s">
        <v>37</v>
      </c>
      <c r="C46" s="23"/>
      <c r="D46" s="19"/>
      <c r="E46" s="19"/>
      <c r="F46" s="19"/>
      <c r="G46" s="10"/>
      <c r="H46" s="2"/>
    </row>
    <row r="47" spans="1:8" ht="15.75" thickBot="1" x14ac:dyDescent="0.3">
      <c r="A47" s="24" t="s">
        <v>21</v>
      </c>
      <c r="B47" s="33" t="s">
        <v>64</v>
      </c>
      <c r="C47" s="25"/>
      <c r="D47" s="25"/>
      <c r="E47" s="25"/>
      <c r="F47" s="25"/>
      <c r="G47" s="26"/>
      <c r="H47" s="2"/>
    </row>
    <row r="48" spans="1:8" ht="14.25" customHeight="1" thickBot="1" x14ac:dyDescent="0.3">
      <c r="A48" s="24" t="s">
        <v>15</v>
      </c>
      <c r="B48" s="27">
        <v>45657</v>
      </c>
      <c r="C48" s="28"/>
      <c r="D48" s="28"/>
      <c r="E48" s="28"/>
      <c r="F48" s="28"/>
      <c r="G48" s="29"/>
      <c r="H48" s="2"/>
    </row>
    <row r="49" spans="1:8" ht="15.75" thickBot="1" x14ac:dyDescent="0.3">
      <c r="A49" s="24" t="s">
        <v>16</v>
      </c>
      <c r="B49" s="30" t="s">
        <v>26</v>
      </c>
      <c r="C49" s="28"/>
      <c r="D49" s="28"/>
      <c r="E49" s="28"/>
      <c r="F49" s="28"/>
      <c r="G49" s="29"/>
      <c r="H49" s="2"/>
    </row>
    <row r="50" spans="1:8" ht="15" customHeight="1" thickBot="1" x14ac:dyDescent="0.3">
      <c r="A50" s="24" t="s">
        <v>17</v>
      </c>
      <c r="B50" s="34" t="s">
        <v>65</v>
      </c>
      <c r="C50" s="28"/>
      <c r="D50" s="28"/>
      <c r="E50" s="28"/>
      <c r="F50" s="28"/>
      <c r="G50" s="29"/>
      <c r="H50" s="2"/>
    </row>
    <row r="51" spans="1:8" x14ac:dyDescent="0.25">
      <c r="H51" s="2"/>
    </row>
    <row r="52" spans="1:8" x14ac:dyDescent="0.25">
      <c r="H52" s="2"/>
    </row>
    <row r="53" spans="1:8" x14ac:dyDescent="0.25">
      <c r="H53" s="2"/>
    </row>
    <row r="54" spans="1:8" x14ac:dyDescent="0.25">
      <c r="H54" s="2"/>
    </row>
    <row r="55" spans="1:8" x14ac:dyDescent="0.25">
      <c r="H55" s="2"/>
    </row>
    <row r="56" spans="1:8" ht="60" customHeight="1" x14ac:dyDescent="0.25">
      <c r="H56" s="2"/>
    </row>
    <row r="57" spans="1:8" x14ac:dyDescent="0.25">
      <c r="H57" s="2"/>
    </row>
    <row r="58" spans="1:8" x14ac:dyDescent="0.25">
      <c r="H58" s="2"/>
    </row>
    <row r="59" spans="1:8" x14ac:dyDescent="0.25">
      <c r="H59" s="2"/>
    </row>
    <row r="60" spans="1:8" x14ac:dyDescent="0.25">
      <c r="H60" s="2"/>
    </row>
    <row r="61" spans="1:8" x14ac:dyDescent="0.25">
      <c r="H61" s="2"/>
    </row>
    <row r="62" spans="1:8" x14ac:dyDescent="0.25">
      <c r="H62" s="2"/>
    </row>
    <row r="63" spans="1:8" x14ac:dyDescent="0.25">
      <c r="H63" s="2"/>
    </row>
    <row r="64" spans="1:8" x14ac:dyDescent="0.25">
      <c r="H64" s="2"/>
    </row>
    <row r="65" spans="1:8" x14ac:dyDescent="0.25">
      <c r="H65" s="2"/>
    </row>
    <row r="66" spans="1:8" x14ac:dyDescent="0.25">
      <c r="A66" s="361"/>
      <c r="B66" s="361"/>
      <c r="C66" s="361"/>
      <c r="D66" s="361"/>
      <c r="E66" s="361"/>
      <c r="F66" s="361"/>
      <c r="G66" s="361"/>
      <c r="H66" s="2"/>
    </row>
    <row r="67" spans="1:8" x14ac:dyDescent="0.25">
      <c r="A67" s="6"/>
      <c r="B67" s="5"/>
      <c r="C67" s="5"/>
      <c r="D67" s="5"/>
      <c r="E67" s="5"/>
      <c r="F67" s="5"/>
      <c r="G67" s="5"/>
      <c r="H67" s="2"/>
    </row>
    <row r="68" spans="1:8" x14ac:dyDescent="0.25">
      <c r="A68" s="3"/>
      <c r="B68" s="4"/>
      <c r="C68" s="7"/>
      <c r="D68" s="7"/>
      <c r="E68" s="7"/>
      <c r="F68" s="7"/>
      <c r="G68" s="7"/>
      <c r="H68" s="2"/>
    </row>
    <row r="69" spans="1:8" ht="76.5" customHeight="1" x14ac:dyDescent="0.25">
      <c r="A69" s="311" t="s">
        <v>19</v>
      </c>
      <c r="B69" s="311"/>
      <c r="C69" s="311"/>
      <c r="D69" s="311"/>
      <c r="E69" s="311"/>
      <c r="F69" s="311"/>
      <c r="G69" s="311"/>
      <c r="H69" s="2"/>
    </row>
    <row r="70" spans="1:8" ht="13.5" customHeight="1" thickBot="1" x14ac:dyDescent="0.3">
      <c r="A70" s="1"/>
      <c r="B70" s="1"/>
      <c r="C70" s="1"/>
      <c r="D70" s="1"/>
      <c r="E70" s="1"/>
      <c r="F70" s="1"/>
      <c r="G70" s="1"/>
      <c r="H70" s="2"/>
    </row>
    <row r="71" spans="1:8" ht="15.75" thickBot="1" x14ac:dyDescent="0.3">
      <c r="A71" s="334" t="s">
        <v>1</v>
      </c>
      <c r="B71" s="334" t="s">
        <v>2</v>
      </c>
      <c r="C71" s="330" t="s">
        <v>3</v>
      </c>
      <c r="D71" s="331"/>
      <c r="E71" s="331"/>
      <c r="F71" s="331"/>
      <c r="G71" s="332"/>
      <c r="H71" s="2"/>
    </row>
    <row r="72" spans="1:8" ht="15.75" thickBot="1" x14ac:dyDescent="0.3">
      <c r="A72" s="335"/>
      <c r="B72" s="335"/>
      <c r="C72" s="10">
        <v>2026</v>
      </c>
      <c r="D72" s="10">
        <v>2027</v>
      </c>
      <c r="E72" s="10">
        <v>2028</v>
      </c>
      <c r="F72" s="10">
        <v>2029</v>
      </c>
      <c r="G72" s="10" t="s">
        <v>4</v>
      </c>
      <c r="H72" s="2"/>
    </row>
    <row r="73" spans="1:8" ht="15.75" thickBot="1" x14ac:dyDescent="0.3">
      <c r="A73" s="11" t="s">
        <v>5</v>
      </c>
      <c r="B73" s="12">
        <v>3</v>
      </c>
      <c r="C73" s="13" t="s">
        <v>0</v>
      </c>
      <c r="D73" s="13" t="s">
        <v>0</v>
      </c>
      <c r="E73" s="13" t="s">
        <v>0</v>
      </c>
      <c r="F73" s="13" t="s">
        <v>0</v>
      </c>
      <c r="G73" s="13" t="s">
        <v>0</v>
      </c>
      <c r="H73" s="2"/>
    </row>
    <row r="74" spans="1:8" ht="15.75" thickBot="1" x14ac:dyDescent="0.3">
      <c r="A74" s="11" t="s">
        <v>6</v>
      </c>
      <c r="B74" s="12">
        <v>2</v>
      </c>
      <c r="C74" s="13" t="s">
        <v>0</v>
      </c>
      <c r="D74" s="13" t="s">
        <v>0</v>
      </c>
      <c r="E74" s="13" t="s">
        <v>0</v>
      </c>
      <c r="F74" s="13" t="s">
        <v>0</v>
      </c>
      <c r="G74" s="13" t="s">
        <v>0</v>
      </c>
      <c r="H74" s="2"/>
    </row>
    <row r="75" spans="1:8" ht="15.75" thickBot="1" x14ac:dyDescent="0.3">
      <c r="A75" s="11" t="s">
        <v>7</v>
      </c>
      <c r="B75" s="12">
        <v>4</v>
      </c>
      <c r="C75" s="13" t="s">
        <v>0</v>
      </c>
      <c r="D75" s="13" t="s">
        <v>0</v>
      </c>
      <c r="E75" s="13" t="s">
        <v>0</v>
      </c>
      <c r="F75" s="13" t="s">
        <v>0</v>
      </c>
      <c r="G75" s="13" t="s">
        <v>0</v>
      </c>
      <c r="H75" s="2"/>
    </row>
    <row r="76" spans="1:8" ht="15.75" thickBot="1" x14ac:dyDescent="0.3">
      <c r="A76" s="11" t="s">
        <v>8</v>
      </c>
      <c r="B76" s="12">
        <v>122</v>
      </c>
      <c r="C76" s="13" t="s">
        <v>0</v>
      </c>
      <c r="D76" s="13" t="s">
        <v>0</v>
      </c>
      <c r="E76" s="13" t="s">
        <v>0</v>
      </c>
      <c r="F76" s="13" t="s">
        <v>0</v>
      </c>
      <c r="G76" s="13" t="s">
        <v>0</v>
      </c>
      <c r="H76" s="2"/>
    </row>
    <row r="77" spans="1:8" ht="15.75" thickBot="1" x14ac:dyDescent="0.3">
      <c r="A77" s="11" t="s">
        <v>9</v>
      </c>
      <c r="B77" s="14" t="s">
        <v>71</v>
      </c>
      <c r="C77" s="15"/>
      <c r="D77" s="15"/>
      <c r="E77" s="15"/>
      <c r="F77" s="15"/>
      <c r="G77" s="13" t="s">
        <v>0</v>
      </c>
      <c r="H77" s="2"/>
    </row>
    <row r="78" spans="1:8" ht="15.75" thickBot="1" x14ac:dyDescent="0.3">
      <c r="A78" s="78" t="s">
        <v>10</v>
      </c>
      <c r="B78" s="13" t="s">
        <v>39</v>
      </c>
      <c r="C78" s="38">
        <v>20000</v>
      </c>
      <c r="D78" s="38">
        <v>20660.03</v>
      </c>
      <c r="E78" s="38">
        <v>21279.82</v>
      </c>
      <c r="F78" s="38">
        <v>21918.23</v>
      </c>
      <c r="G78" s="39">
        <f>C78+D78+E78+F78</f>
        <v>83858.080000000002</v>
      </c>
      <c r="H78" s="2"/>
    </row>
    <row r="79" spans="1:8" ht="15.75" thickBot="1" x14ac:dyDescent="0.3">
      <c r="A79" s="11" t="s">
        <v>18</v>
      </c>
      <c r="B79" s="12">
        <v>1500</v>
      </c>
      <c r="C79" s="17"/>
      <c r="D79" s="17"/>
      <c r="E79" s="17"/>
      <c r="F79" s="17"/>
      <c r="G79" s="17"/>
      <c r="H79" s="2"/>
    </row>
    <row r="80" spans="1:8" ht="33" customHeight="1" thickBot="1" x14ac:dyDescent="0.3">
      <c r="A80" s="11" t="s">
        <v>11</v>
      </c>
      <c r="B80" s="287" t="s">
        <v>57</v>
      </c>
      <c r="C80" s="288"/>
      <c r="D80" s="288"/>
      <c r="E80" s="288"/>
      <c r="F80" s="288"/>
      <c r="G80" s="289"/>
      <c r="H80" s="2"/>
    </row>
    <row r="81" spans="1:8" ht="17.25" customHeight="1" thickBot="1" x14ac:dyDescent="0.3">
      <c r="A81" s="11" t="s">
        <v>12</v>
      </c>
      <c r="B81" s="35" t="s">
        <v>68</v>
      </c>
      <c r="C81" s="36"/>
      <c r="D81" s="36"/>
      <c r="E81" s="36"/>
      <c r="F81" s="36"/>
      <c r="G81" s="37"/>
      <c r="H81" s="2"/>
    </row>
    <row r="82" spans="1:8" ht="15.75" thickBot="1" x14ac:dyDescent="0.3">
      <c r="A82" s="11"/>
      <c r="B82" s="19" t="s">
        <v>27</v>
      </c>
      <c r="C82" s="19" t="s">
        <v>28</v>
      </c>
      <c r="D82" s="19" t="s">
        <v>29</v>
      </c>
      <c r="E82" s="284" t="s">
        <v>30</v>
      </c>
      <c r="F82" s="285"/>
      <c r="G82" s="286"/>
      <c r="H82" s="2"/>
    </row>
    <row r="83" spans="1:8" ht="15.75" customHeight="1" thickBot="1" x14ac:dyDescent="0.3">
      <c r="A83" s="307" t="s">
        <v>13</v>
      </c>
      <c r="B83" s="18" t="s">
        <v>40</v>
      </c>
      <c r="C83" s="21" t="s">
        <v>31</v>
      </c>
      <c r="D83" s="22">
        <v>45657</v>
      </c>
      <c r="E83" s="351">
        <v>276</v>
      </c>
      <c r="F83" s="352"/>
      <c r="G83" s="353"/>
      <c r="H83" s="2"/>
    </row>
    <row r="84" spans="1:8" ht="15.75" thickBot="1" x14ac:dyDescent="0.3">
      <c r="A84" s="308"/>
      <c r="B84" s="18" t="s">
        <v>41</v>
      </c>
      <c r="C84" s="21" t="s">
        <v>31</v>
      </c>
      <c r="D84" s="22">
        <v>45657</v>
      </c>
      <c r="E84" s="351">
        <v>445</v>
      </c>
      <c r="F84" s="352"/>
      <c r="G84" s="353"/>
      <c r="H84" s="2"/>
    </row>
    <row r="85" spans="1:8" ht="15.75" thickBot="1" x14ac:dyDescent="0.3">
      <c r="A85" s="308"/>
      <c r="B85" s="18" t="s">
        <v>42</v>
      </c>
      <c r="C85" s="21" t="s">
        <v>31</v>
      </c>
      <c r="D85" s="22">
        <v>45657</v>
      </c>
      <c r="E85" s="351">
        <v>103</v>
      </c>
      <c r="F85" s="352"/>
      <c r="G85" s="353"/>
      <c r="H85" s="2"/>
    </row>
    <row r="86" spans="1:8" ht="15.75" thickBot="1" x14ac:dyDescent="0.3">
      <c r="A86" s="308"/>
      <c r="B86" s="18" t="s">
        <v>43</v>
      </c>
      <c r="C86" s="21" t="s">
        <v>31</v>
      </c>
      <c r="D86" s="22">
        <v>45657</v>
      </c>
      <c r="E86" s="351">
        <v>90</v>
      </c>
      <c r="F86" s="352"/>
      <c r="G86" s="353"/>
      <c r="H86" s="2"/>
    </row>
    <row r="87" spans="1:8" ht="15.75" thickBot="1" x14ac:dyDescent="0.3">
      <c r="A87" s="308"/>
      <c r="B87" s="18" t="s">
        <v>44</v>
      </c>
      <c r="C87" s="21" t="s">
        <v>31</v>
      </c>
      <c r="D87" s="22">
        <v>45657</v>
      </c>
      <c r="E87" s="351">
        <v>0</v>
      </c>
      <c r="F87" s="352"/>
      <c r="G87" s="353"/>
      <c r="H87" s="2"/>
    </row>
    <row r="88" spans="1:8" ht="15.75" thickBot="1" x14ac:dyDescent="0.3">
      <c r="A88" s="308"/>
      <c r="B88" s="18" t="s">
        <v>45</v>
      </c>
      <c r="C88" s="21" t="s">
        <v>31</v>
      </c>
      <c r="D88" s="22">
        <v>45657</v>
      </c>
      <c r="E88" s="351">
        <v>208</v>
      </c>
      <c r="F88" s="352"/>
      <c r="G88" s="353"/>
      <c r="H88" s="2"/>
    </row>
    <row r="89" spans="1:8" ht="16.5" customHeight="1" thickBot="1" x14ac:dyDescent="0.3">
      <c r="A89" s="308"/>
      <c r="B89" s="18" t="s">
        <v>46</v>
      </c>
      <c r="C89" s="21" t="s">
        <v>31</v>
      </c>
      <c r="D89" s="22">
        <v>45657</v>
      </c>
      <c r="E89" s="351">
        <v>3</v>
      </c>
      <c r="F89" s="352"/>
      <c r="G89" s="353"/>
      <c r="H89" s="2"/>
    </row>
    <row r="90" spans="1:8" ht="23.25" thickBot="1" x14ac:dyDescent="0.3">
      <c r="A90" s="309"/>
      <c r="B90" s="18" t="s">
        <v>47</v>
      </c>
      <c r="C90" s="21" t="s">
        <v>31</v>
      </c>
      <c r="D90" s="22">
        <v>45657</v>
      </c>
      <c r="E90" s="351">
        <v>3</v>
      </c>
      <c r="F90" s="352"/>
      <c r="G90" s="353"/>
      <c r="H90" s="2"/>
    </row>
    <row r="91" spans="1:8" ht="23.25" thickBot="1" x14ac:dyDescent="0.3">
      <c r="A91" s="307" t="s">
        <v>14</v>
      </c>
      <c r="B91" s="18" t="s">
        <v>48</v>
      </c>
      <c r="C91" s="23">
        <v>2</v>
      </c>
      <c r="D91" s="19">
        <v>2</v>
      </c>
      <c r="E91" s="19">
        <v>2</v>
      </c>
      <c r="F91" s="19">
        <v>2</v>
      </c>
      <c r="G91" s="32">
        <v>8</v>
      </c>
      <c r="H91" s="2"/>
    </row>
    <row r="92" spans="1:8" ht="15.75" thickBot="1" x14ac:dyDescent="0.3">
      <c r="A92" s="308"/>
      <c r="B92" s="18" t="s">
        <v>49</v>
      </c>
      <c r="C92" s="23">
        <v>2</v>
      </c>
      <c r="D92" s="19">
        <v>2</v>
      </c>
      <c r="E92" s="19">
        <v>2</v>
      </c>
      <c r="F92" s="19">
        <v>2</v>
      </c>
      <c r="G92" s="32">
        <v>8</v>
      </c>
      <c r="H92" s="2"/>
    </row>
    <row r="93" spans="1:8" ht="15.75" thickBot="1" x14ac:dyDescent="0.3">
      <c r="A93" s="308"/>
      <c r="B93" s="18" t="s">
        <v>50</v>
      </c>
      <c r="C93" s="23">
        <v>1</v>
      </c>
      <c r="D93" s="19">
        <v>1</v>
      </c>
      <c r="E93" s="19">
        <v>1</v>
      </c>
      <c r="F93" s="19">
        <v>1</v>
      </c>
      <c r="G93" s="32">
        <v>4</v>
      </c>
      <c r="H93" s="2"/>
    </row>
    <row r="94" spans="1:8" ht="15.75" thickBot="1" x14ac:dyDescent="0.3">
      <c r="A94" s="308"/>
      <c r="B94" s="18" t="s">
        <v>51</v>
      </c>
      <c r="C94" s="23">
        <v>2</v>
      </c>
      <c r="D94" s="19">
        <v>2</v>
      </c>
      <c r="E94" s="19">
        <v>3</v>
      </c>
      <c r="F94" s="19">
        <v>3</v>
      </c>
      <c r="G94" s="32">
        <v>10</v>
      </c>
      <c r="H94" s="2"/>
    </row>
    <row r="95" spans="1:8" ht="18" customHeight="1" thickBot="1" x14ac:dyDescent="0.3">
      <c r="A95" s="308"/>
      <c r="B95" s="18" t="s">
        <v>52</v>
      </c>
      <c r="C95" s="23">
        <v>10</v>
      </c>
      <c r="D95" s="19">
        <v>10</v>
      </c>
      <c r="E95" s="19">
        <v>10</v>
      </c>
      <c r="F95" s="19">
        <v>10</v>
      </c>
      <c r="G95" s="32">
        <v>40</v>
      </c>
      <c r="H95" s="2"/>
    </row>
    <row r="96" spans="1:8" ht="15.75" thickBot="1" x14ac:dyDescent="0.3">
      <c r="A96" s="308"/>
      <c r="B96" s="18" t="s">
        <v>53</v>
      </c>
      <c r="C96" s="23">
        <v>5</v>
      </c>
      <c r="D96" s="19">
        <v>5</v>
      </c>
      <c r="E96" s="19">
        <v>5</v>
      </c>
      <c r="F96" s="19">
        <v>5</v>
      </c>
      <c r="G96" s="32">
        <v>20</v>
      </c>
      <c r="H96" s="2"/>
    </row>
    <row r="97" spans="1:8" ht="15.75" thickBot="1" x14ac:dyDescent="0.3">
      <c r="A97" s="308"/>
      <c r="B97" s="18" t="s">
        <v>54</v>
      </c>
      <c r="C97" s="23"/>
      <c r="D97" s="19"/>
      <c r="E97" s="19"/>
      <c r="F97" s="19"/>
      <c r="G97" s="32"/>
      <c r="H97" s="2"/>
    </row>
    <row r="98" spans="1:8" ht="34.5" thickBot="1" x14ac:dyDescent="0.3">
      <c r="A98" s="309"/>
      <c r="B98" s="18" t="s">
        <v>55</v>
      </c>
      <c r="C98" s="23">
        <v>2</v>
      </c>
      <c r="D98" s="19">
        <v>2</v>
      </c>
      <c r="E98" s="19">
        <v>2</v>
      </c>
      <c r="F98" s="19">
        <v>2</v>
      </c>
      <c r="G98" s="32">
        <f>C98+D98+E98+F98</f>
        <v>8</v>
      </c>
      <c r="H98" s="2"/>
    </row>
    <row r="99" spans="1:8" ht="15.75" thickBot="1" x14ac:dyDescent="0.3">
      <c r="A99" s="24" t="s">
        <v>21</v>
      </c>
      <c r="B99" s="33" t="s">
        <v>72</v>
      </c>
      <c r="C99" s="25"/>
      <c r="D99" s="25"/>
      <c r="E99" s="25"/>
      <c r="F99" s="25"/>
      <c r="G99" s="26"/>
      <c r="H99" s="2"/>
    </row>
    <row r="100" spans="1:8" ht="15.75" thickBot="1" x14ac:dyDescent="0.3">
      <c r="A100" s="24" t="s">
        <v>15</v>
      </c>
      <c r="B100" s="41">
        <v>45657</v>
      </c>
      <c r="C100" s="28"/>
      <c r="D100" s="28"/>
      <c r="E100" s="28"/>
      <c r="F100" s="28"/>
      <c r="G100" s="29"/>
      <c r="H100" s="2"/>
    </row>
    <row r="101" spans="1:8" ht="15.75" thickBot="1" x14ac:dyDescent="0.3">
      <c r="A101" s="24" t="s">
        <v>16</v>
      </c>
      <c r="B101" s="34" t="s">
        <v>26</v>
      </c>
      <c r="C101" s="28"/>
      <c r="D101" s="28"/>
      <c r="E101" s="28"/>
      <c r="F101" s="28"/>
      <c r="G101" s="29"/>
      <c r="H101" s="2"/>
    </row>
    <row r="102" spans="1:8" ht="15.75" thickBot="1" x14ac:dyDescent="0.3">
      <c r="A102" s="24" t="s">
        <v>17</v>
      </c>
      <c r="B102" s="34" t="s">
        <v>73</v>
      </c>
      <c r="C102" s="28"/>
      <c r="D102" s="28"/>
      <c r="E102" s="28"/>
      <c r="F102" s="28"/>
      <c r="G102" s="29"/>
      <c r="H102" s="2"/>
    </row>
    <row r="103" spans="1:8" x14ac:dyDescent="0.25">
      <c r="A103" s="103"/>
      <c r="B103" s="114"/>
      <c r="C103" s="104"/>
      <c r="D103" s="104"/>
      <c r="E103" s="104"/>
      <c r="F103" s="104"/>
      <c r="G103" s="104"/>
      <c r="H103" s="2"/>
    </row>
    <row r="104" spans="1:8" x14ac:dyDescent="0.25">
      <c r="A104" s="103"/>
      <c r="B104" s="114"/>
      <c r="C104" s="104"/>
      <c r="D104" s="104"/>
      <c r="E104" s="104"/>
      <c r="F104" s="104"/>
      <c r="G104" s="104"/>
      <c r="H104" s="2"/>
    </row>
    <row r="105" spans="1:8" x14ac:dyDescent="0.25">
      <c r="A105" s="103"/>
      <c r="B105" s="114"/>
      <c r="C105" s="104"/>
      <c r="D105" s="104"/>
      <c r="E105" s="104"/>
      <c r="F105" s="104"/>
      <c r="G105" s="104"/>
      <c r="H105" s="2"/>
    </row>
    <row r="106" spans="1:8" x14ac:dyDescent="0.25">
      <c r="A106" s="103"/>
      <c r="B106" s="114"/>
      <c r="C106" s="104"/>
      <c r="D106" s="104"/>
      <c r="E106" s="104"/>
      <c r="F106" s="104"/>
      <c r="G106" s="104"/>
      <c r="H106" s="2"/>
    </row>
    <row r="107" spans="1:8" x14ac:dyDescent="0.25">
      <c r="A107" s="103"/>
      <c r="B107" s="114"/>
      <c r="C107" s="104"/>
      <c r="D107" s="104"/>
      <c r="E107" s="104"/>
      <c r="F107" s="104"/>
      <c r="G107" s="104"/>
      <c r="H107" s="2"/>
    </row>
    <row r="108" spans="1:8" x14ac:dyDescent="0.25">
      <c r="A108" s="103"/>
      <c r="B108" s="114"/>
      <c r="C108" s="104"/>
      <c r="D108" s="104"/>
      <c r="E108" s="104"/>
      <c r="F108" s="104"/>
      <c r="G108" s="104"/>
      <c r="H108" s="2"/>
    </row>
    <row r="109" spans="1:8" x14ac:dyDescent="0.25">
      <c r="A109" s="103"/>
      <c r="B109" s="114"/>
      <c r="C109" s="104"/>
      <c r="D109" s="104"/>
      <c r="E109" s="104"/>
      <c r="F109" s="104"/>
      <c r="G109" s="104"/>
      <c r="H109" s="2"/>
    </row>
    <row r="110" spans="1:8" x14ac:dyDescent="0.25">
      <c r="A110" s="103"/>
      <c r="B110" s="114"/>
      <c r="C110" s="104"/>
      <c r="D110" s="104"/>
      <c r="E110" s="104"/>
      <c r="F110" s="104"/>
      <c r="G110" s="104"/>
      <c r="H110" s="2"/>
    </row>
    <row r="111" spans="1:8" x14ac:dyDescent="0.25">
      <c r="A111" s="103"/>
      <c r="B111" s="114"/>
      <c r="C111" s="104"/>
      <c r="D111" s="104"/>
      <c r="E111" s="104"/>
      <c r="F111" s="104"/>
      <c r="G111" s="104"/>
      <c r="H111" s="2"/>
    </row>
    <row r="112" spans="1:8" x14ac:dyDescent="0.25">
      <c r="A112" s="103"/>
      <c r="B112" s="114"/>
      <c r="C112" s="104"/>
      <c r="D112" s="104"/>
      <c r="E112" s="104"/>
      <c r="F112" s="104"/>
      <c r="G112" s="104"/>
      <c r="H112" s="2"/>
    </row>
    <row r="113" spans="1:13" x14ac:dyDescent="0.25">
      <c r="A113" s="103"/>
      <c r="B113" s="114"/>
      <c r="C113" s="104"/>
      <c r="D113" s="104"/>
      <c r="E113" s="104"/>
      <c r="F113" s="104"/>
      <c r="G113" s="104"/>
      <c r="H113" s="2"/>
    </row>
    <row r="114" spans="1:13" x14ac:dyDescent="0.25">
      <c r="A114" s="103"/>
      <c r="B114" s="114"/>
      <c r="C114" s="104"/>
      <c r="D114" s="104"/>
      <c r="E114" s="104"/>
      <c r="F114" s="104"/>
      <c r="G114" s="104"/>
      <c r="H114" s="2"/>
    </row>
    <row r="115" spans="1:13" x14ac:dyDescent="0.25">
      <c r="A115" s="103"/>
      <c r="B115" s="114"/>
      <c r="C115" s="104"/>
      <c r="D115" s="104"/>
      <c r="E115" s="104"/>
      <c r="F115" s="104"/>
      <c r="G115" s="104"/>
      <c r="H115" s="2"/>
    </row>
    <row r="116" spans="1:13" x14ac:dyDescent="0.25">
      <c r="A116" s="103"/>
      <c r="B116" s="114"/>
      <c r="C116" s="104"/>
      <c r="D116" s="104"/>
      <c r="E116" s="104"/>
      <c r="F116" s="104"/>
      <c r="G116" s="104"/>
      <c r="H116" s="2"/>
    </row>
    <row r="117" spans="1:13" x14ac:dyDescent="0.25">
      <c r="A117" s="103"/>
      <c r="B117" s="114"/>
      <c r="C117" s="104"/>
      <c r="D117" s="104"/>
      <c r="E117" s="104"/>
      <c r="F117" s="104"/>
      <c r="G117" s="104"/>
      <c r="H117" s="2"/>
    </row>
    <row r="118" spans="1:13" x14ac:dyDescent="0.25">
      <c r="A118" s="103"/>
      <c r="B118" s="114"/>
      <c r="C118" s="104"/>
      <c r="D118" s="104"/>
      <c r="E118" s="104"/>
      <c r="F118" s="104"/>
      <c r="G118" s="104"/>
      <c r="H118" s="2"/>
    </row>
    <row r="119" spans="1:13" x14ac:dyDescent="0.25">
      <c r="A119" s="103"/>
      <c r="B119" s="114"/>
      <c r="C119" s="104"/>
      <c r="D119" s="104"/>
      <c r="E119" s="104"/>
      <c r="F119" s="104"/>
      <c r="G119" s="104"/>
      <c r="H119" s="2"/>
    </row>
    <row r="120" spans="1:13" x14ac:dyDescent="0.25">
      <c r="A120" s="103"/>
      <c r="B120" s="114"/>
      <c r="C120" s="104"/>
      <c r="D120" s="104"/>
      <c r="E120" s="104"/>
      <c r="F120" s="104"/>
      <c r="G120" s="104"/>
      <c r="H120" s="2"/>
    </row>
    <row r="121" spans="1:13" x14ac:dyDescent="0.25">
      <c r="A121" s="103"/>
      <c r="B121" s="114"/>
      <c r="C121" s="104"/>
      <c r="D121" s="104"/>
      <c r="E121" s="104"/>
      <c r="F121" s="104"/>
      <c r="G121" s="104"/>
      <c r="H121" s="2"/>
    </row>
    <row r="122" spans="1:13" x14ac:dyDescent="0.25">
      <c r="A122" s="103"/>
      <c r="B122" s="114"/>
      <c r="C122" s="104"/>
      <c r="D122" s="104"/>
      <c r="E122" s="104"/>
      <c r="F122" s="104"/>
      <c r="G122" s="104"/>
      <c r="H122" s="2"/>
    </row>
    <row r="123" spans="1:13" x14ac:dyDescent="0.25">
      <c r="A123" s="103"/>
      <c r="B123" s="114"/>
      <c r="C123" s="104"/>
      <c r="D123" s="104"/>
      <c r="E123" s="104"/>
      <c r="F123" s="104"/>
      <c r="G123" s="104"/>
      <c r="H123" s="2"/>
    </row>
    <row r="124" spans="1:13" x14ac:dyDescent="0.25">
      <c r="A124" s="103"/>
      <c r="B124" s="114"/>
      <c r="C124" s="104"/>
      <c r="D124" s="104"/>
      <c r="E124" s="104"/>
      <c r="F124" s="104"/>
      <c r="G124" s="104"/>
      <c r="H124" s="2"/>
    </row>
    <row r="125" spans="1:13" ht="75" customHeight="1" x14ac:dyDescent="0.25">
      <c r="A125" s="311" t="s">
        <v>19</v>
      </c>
      <c r="B125" s="311"/>
      <c r="C125" s="311"/>
      <c r="D125" s="311"/>
      <c r="E125" s="311"/>
      <c r="F125" s="311"/>
      <c r="G125" s="311"/>
      <c r="H125" s="2"/>
    </row>
    <row r="126" spans="1:13" ht="9" customHeight="1" x14ac:dyDescent="0.25">
      <c r="A126" s="1"/>
      <c r="B126" s="1"/>
      <c r="C126" s="1"/>
      <c r="D126" s="1"/>
      <c r="E126" s="1"/>
      <c r="F126" s="1"/>
      <c r="G126" s="1"/>
      <c r="H126" s="2"/>
    </row>
    <row r="127" spans="1:13" x14ac:dyDescent="0.25">
      <c r="A127" s="380" t="s">
        <v>1</v>
      </c>
      <c r="B127" s="372" t="s">
        <v>2</v>
      </c>
      <c r="C127" s="372" t="s">
        <v>3</v>
      </c>
      <c r="D127" s="372"/>
      <c r="E127" s="372"/>
      <c r="F127" s="372"/>
      <c r="G127" s="373"/>
      <c r="H127" s="2"/>
      <c r="J127" s="49">
        <f>C134+C188+C189+C274+C324+C372+C395+C418+C443+C471+C496+C521+C547+C548+C574+C602+C630+C656+C683+C708+C731+C754+C779+C802+C829+C857+C858+C859+C884+C909+C937+C962+C988+C1013</f>
        <v>7790892.5199999996</v>
      </c>
      <c r="K127" s="49">
        <f t="shared" ref="K127:M127" si="0">D134+D188+D189+D274+D324+D372+D395+D418+D443+D471+D496+D521+D547+D548+D574+D602+D630+D656+D683+D708+D731+D754+D779+D802+D829+D857+D858+D859+D884+D909+D937+D962+D988+D1013</f>
        <v>8047992.0631599994</v>
      </c>
      <c r="L127" s="49">
        <f t="shared" si="0"/>
        <v>8289431.8423548024</v>
      </c>
      <c r="M127" s="49">
        <f t="shared" si="0"/>
        <v>8538114.8663254399</v>
      </c>
    </row>
    <row r="128" spans="1:13" x14ac:dyDescent="0.25">
      <c r="A128" s="381"/>
      <c r="B128" s="371"/>
      <c r="C128" s="250">
        <v>2026</v>
      </c>
      <c r="D128" s="250">
        <v>2027</v>
      </c>
      <c r="E128" s="250">
        <v>2028</v>
      </c>
      <c r="F128" s="250">
        <v>2029</v>
      </c>
      <c r="G128" s="267" t="s">
        <v>4</v>
      </c>
      <c r="H128" s="2"/>
      <c r="J128" s="49">
        <f>C134+C188+C189+C274+C324+C372+C395+C418+C443+C471+C496+C521+C547+C574+C602+C630+C656+C683+C708+C731+C754+C779+C802+C829+C857+C884+C909+C937+C962+C988+C1013+C548+C858+C859</f>
        <v>7790892.5199999996</v>
      </c>
      <c r="K128" s="49">
        <f>D134+D188+D189+D274+D324+D372+D395+D418+D443+D471+D496+D521+D547+D548+D574+D602+D630+D656+D683+D708+D731+D754+D779+D802+D829+D857+D858+D859+D884+D909+D937+D962+D988+D1013</f>
        <v>8047992.0631599994</v>
      </c>
      <c r="L128" s="49">
        <f>E134+E188+E189+E274+E324+E372+E395+E418+E443+E471+E496+E521+E547+E574+E602+E630+E656+E683+E708+E731+E754+E779+E802+E829+E857+E884+E909+E937+E962+E988+E1013+E548+E858+E859</f>
        <v>8289431.8423548024</v>
      </c>
      <c r="M128" s="49">
        <f>F134+F188+F189+F274+F324+F372+F395+F418+F443+F471+F496+F521+F547+F548+F574+F602+F630+F656+F683+F708+F731+F754+F779+F802+F829+F857+F858+F859+F884+F909+F937+F962+F988+F1013</f>
        <v>8538114.8663254399</v>
      </c>
    </row>
    <row r="129" spans="1:12" x14ac:dyDescent="0.25">
      <c r="A129" s="268" t="s">
        <v>5</v>
      </c>
      <c r="B129" s="248">
        <v>4</v>
      </c>
      <c r="C129" s="118" t="s">
        <v>0</v>
      </c>
      <c r="D129" s="118" t="s">
        <v>0</v>
      </c>
      <c r="E129" s="118" t="s">
        <v>0</v>
      </c>
      <c r="F129" s="118" t="s">
        <v>0</v>
      </c>
      <c r="G129" s="269" t="s">
        <v>0</v>
      </c>
      <c r="H129" s="2"/>
    </row>
    <row r="130" spans="1:12" x14ac:dyDescent="0.25">
      <c r="A130" s="268" t="s">
        <v>6</v>
      </c>
      <c r="B130" s="248">
        <v>1</v>
      </c>
      <c r="C130" s="118" t="s">
        <v>0</v>
      </c>
      <c r="D130" s="118" t="s">
        <v>0</v>
      </c>
      <c r="E130" s="118" t="s">
        <v>0</v>
      </c>
      <c r="F130" s="118" t="s">
        <v>0</v>
      </c>
      <c r="G130" s="269" t="s">
        <v>0</v>
      </c>
      <c r="H130" s="2"/>
    </row>
    <row r="131" spans="1:12" x14ac:dyDescent="0.25">
      <c r="A131" s="268" t="s">
        <v>7</v>
      </c>
      <c r="B131" s="257">
        <v>10</v>
      </c>
      <c r="C131" s="118" t="s">
        <v>0</v>
      </c>
      <c r="D131" s="118" t="s">
        <v>0</v>
      </c>
      <c r="E131" s="118" t="s">
        <v>0</v>
      </c>
      <c r="F131" s="118" t="s">
        <v>0</v>
      </c>
      <c r="G131" s="269" t="s">
        <v>0</v>
      </c>
      <c r="H131" s="2"/>
    </row>
    <row r="132" spans="1:12" x14ac:dyDescent="0.25">
      <c r="A132" s="268" t="s">
        <v>8</v>
      </c>
      <c r="B132" s="257">
        <v>301</v>
      </c>
      <c r="C132" s="118" t="s">
        <v>0</v>
      </c>
      <c r="D132" s="118" t="s">
        <v>0</v>
      </c>
      <c r="E132" s="118" t="s">
        <v>0</v>
      </c>
      <c r="F132" s="118" t="s">
        <v>0</v>
      </c>
      <c r="G132" s="269" t="s">
        <v>0</v>
      </c>
      <c r="H132" s="2"/>
      <c r="J132" s="255" t="s">
        <v>179</v>
      </c>
      <c r="K132" s="328" t="s">
        <v>180</v>
      </c>
      <c r="L132" s="328" t="s">
        <v>31</v>
      </c>
    </row>
    <row r="133" spans="1:12" x14ac:dyDescent="0.25">
      <c r="A133" s="270" t="s">
        <v>9</v>
      </c>
      <c r="B133" s="139" t="s">
        <v>289</v>
      </c>
      <c r="C133" s="140" t="s">
        <v>0</v>
      </c>
      <c r="D133" s="140" t="s">
        <v>0</v>
      </c>
      <c r="E133" s="140" t="s">
        <v>0</v>
      </c>
      <c r="F133" s="140" t="s">
        <v>0</v>
      </c>
      <c r="G133" s="271" t="s">
        <v>0</v>
      </c>
      <c r="H133" s="2"/>
      <c r="J133" s="256" t="s">
        <v>181</v>
      </c>
      <c r="K133" s="329"/>
      <c r="L133" s="329"/>
    </row>
    <row r="134" spans="1:12" ht="22.5" x14ac:dyDescent="0.25">
      <c r="A134" s="137" t="s">
        <v>10</v>
      </c>
      <c r="B134" s="142" t="s">
        <v>290</v>
      </c>
      <c r="C134" s="237">
        <v>240000</v>
      </c>
      <c r="D134" s="237">
        <v>247920.09</v>
      </c>
      <c r="E134" s="237">
        <v>255357.71</v>
      </c>
      <c r="F134" s="237">
        <v>263018.51</v>
      </c>
      <c r="G134" s="272">
        <f>C134+D134+E134+F134</f>
        <v>1006296.3099999999</v>
      </c>
      <c r="H134" s="2"/>
      <c r="J134" s="81">
        <v>2026</v>
      </c>
      <c r="K134" s="81">
        <v>3.64</v>
      </c>
      <c r="L134" s="81">
        <f>3.64/100+1</f>
        <v>1.0364</v>
      </c>
    </row>
    <row r="135" spans="1:12" x14ac:dyDescent="0.25">
      <c r="A135" s="273" t="s">
        <v>18</v>
      </c>
      <c r="B135" s="143">
        <v>1500</v>
      </c>
      <c r="C135" s="147"/>
      <c r="D135" s="147"/>
      <c r="E135" s="147"/>
      <c r="F135" s="147"/>
      <c r="G135" s="147"/>
      <c r="H135" s="2"/>
      <c r="J135" s="81">
        <v>2027</v>
      </c>
      <c r="K135" s="81">
        <v>3.3</v>
      </c>
      <c r="L135" s="81">
        <f>3.3/100+1</f>
        <v>1.0329999999999999</v>
      </c>
    </row>
    <row r="136" spans="1:12" x14ac:dyDescent="0.25">
      <c r="A136" s="273" t="s">
        <v>148</v>
      </c>
      <c r="B136" s="143">
        <v>1600</v>
      </c>
      <c r="C136" s="147"/>
      <c r="D136" s="147"/>
      <c r="E136" s="147"/>
      <c r="F136" s="147"/>
      <c r="G136" s="147"/>
      <c r="H136" s="2"/>
      <c r="J136" s="81">
        <v>2028</v>
      </c>
      <c r="K136" s="82">
        <v>3</v>
      </c>
      <c r="L136" s="83">
        <f>3/100+1</f>
        <v>1.03</v>
      </c>
    </row>
    <row r="137" spans="1:12" x14ac:dyDescent="0.25">
      <c r="A137" s="273" t="s">
        <v>149</v>
      </c>
      <c r="B137" s="148">
        <v>1621</v>
      </c>
      <c r="C137" s="145"/>
      <c r="D137" s="145"/>
      <c r="E137" s="146"/>
      <c r="F137" s="146"/>
      <c r="G137" s="146"/>
      <c r="H137" s="2"/>
      <c r="J137" s="81">
        <v>2029</v>
      </c>
      <c r="K137" s="82">
        <v>3</v>
      </c>
      <c r="L137" s="83">
        <f>3/100+1</f>
        <v>1.03</v>
      </c>
    </row>
    <row r="138" spans="1:12" ht="30" customHeight="1" x14ac:dyDescent="0.25">
      <c r="A138" s="268" t="s">
        <v>291</v>
      </c>
      <c r="B138" s="374" t="s">
        <v>292</v>
      </c>
      <c r="C138" s="375"/>
      <c r="D138" s="375"/>
      <c r="E138" s="375"/>
      <c r="F138" s="375"/>
      <c r="G138" s="376"/>
      <c r="H138" s="2"/>
    </row>
    <row r="139" spans="1:12" ht="25.5" customHeight="1" x14ac:dyDescent="0.25">
      <c r="A139" s="274" t="s">
        <v>12</v>
      </c>
      <c r="B139" s="377" t="s">
        <v>293</v>
      </c>
      <c r="C139" s="377"/>
      <c r="D139" s="377"/>
      <c r="E139" s="377"/>
      <c r="F139" s="377"/>
      <c r="G139" s="378"/>
      <c r="H139" s="2"/>
    </row>
    <row r="140" spans="1:12" x14ac:dyDescent="0.25">
      <c r="A140" s="368" t="s">
        <v>295</v>
      </c>
      <c r="B140" s="251" t="s">
        <v>27</v>
      </c>
      <c r="C140" s="251" t="s">
        <v>294</v>
      </c>
      <c r="D140" s="251" t="s">
        <v>29</v>
      </c>
      <c r="E140" s="326" t="s">
        <v>152</v>
      </c>
      <c r="F140" s="326"/>
      <c r="G140" s="379"/>
      <c r="H140" s="2"/>
    </row>
    <row r="141" spans="1:12" x14ac:dyDescent="0.25">
      <c r="A141" s="369"/>
      <c r="B141" s="254" t="s">
        <v>296</v>
      </c>
      <c r="C141" s="252" t="s">
        <v>297</v>
      </c>
      <c r="D141" s="125">
        <v>45657</v>
      </c>
      <c r="E141" s="302">
        <v>1</v>
      </c>
      <c r="F141" s="302"/>
      <c r="G141" s="327"/>
      <c r="H141" s="2"/>
    </row>
    <row r="142" spans="1:12" ht="23.25" x14ac:dyDescent="0.25">
      <c r="A142" s="369"/>
      <c r="B142" s="254" t="s">
        <v>298</v>
      </c>
      <c r="C142" s="252" t="s">
        <v>297</v>
      </c>
      <c r="D142" s="125">
        <v>45657</v>
      </c>
      <c r="E142" s="302">
        <v>0.83</v>
      </c>
      <c r="F142" s="302"/>
      <c r="G142" s="327"/>
      <c r="H142" s="2"/>
      <c r="K142" s="113"/>
    </row>
    <row r="143" spans="1:12" ht="23.25" x14ac:dyDescent="0.25">
      <c r="A143" s="369"/>
      <c r="B143" s="254" t="s">
        <v>299</v>
      </c>
      <c r="C143" s="252" t="s">
        <v>297</v>
      </c>
      <c r="D143" s="126"/>
      <c r="E143" s="302" t="s">
        <v>300</v>
      </c>
      <c r="F143" s="302"/>
      <c r="G143" s="327"/>
      <c r="H143" s="2"/>
    </row>
    <row r="144" spans="1:12" ht="23.25" x14ac:dyDescent="0.25">
      <c r="A144" s="369"/>
      <c r="B144" s="127" t="s">
        <v>301</v>
      </c>
      <c r="C144" s="252" t="s">
        <v>297</v>
      </c>
      <c r="D144" s="126"/>
      <c r="E144" s="302" t="s">
        <v>300</v>
      </c>
      <c r="F144" s="302"/>
      <c r="G144" s="327"/>
      <c r="H144" s="2"/>
    </row>
    <row r="145" spans="1:8" ht="23.25" x14ac:dyDescent="0.25">
      <c r="A145" s="369"/>
      <c r="B145" s="254" t="s">
        <v>302</v>
      </c>
      <c r="C145" s="252" t="s">
        <v>297</v>
      </c>
      <c r="D145" s="126"/>
      <c r="E145" s="302" t="s">
        <v>300</v>
      </c>
      <c r="F145" s="302"/>
      <c r="G145" s="327"/>
      <c r="H145" s="2"/>
    </row>
    <row r="146" spans="1:8" ht="23.25" x14ac:dyDescent="0.25">
      <c r="A146" s="369"/>
      <c r="B146" s="254" t="s">
        <v>303</v>
      </c>
      <c r="C146" s="128" t="s">
        <v>297</v>
      </c>
      <c r="D146" s="126"/>
      <c r="E146" s="302" t="s">
        <v>300</v>
      </c>
      <c r="F146" s="302"/>
      <c r="G146" s="327"/>
      <c r="H146" s="2"/>
    </row>
    <row r="147" spans="1:8" ht="23.25" x14ac:dyDescent="0.25">
      <c r="A147" s="370"/>
      <c r="B147" s="254" t="s">
        <v>304</v>
      </c>
      <c r="C147" s="252" t="s">
        <v>297</v>
      </c>
      <c r="D147" s="126"/>
      <c r="E147" s="302" t="s">
        <v>300</v>
      </c>
      <c r="F147" s="302"/>
      <c r="G147" s="327"/>
      <c r="H147" s="2"/>
    </row>
    <row r="148" spans="1:8" x14ac:dyDescent="0.25">
      <c r="A148" s="365" t="s">
        <v>305</v>
      </c>
      <c r="B148" s="127" t="s">
        <v>306</v>
      </c>
      <c r="C148" s="249">
        <v>1</v>
      </c>
      <c r="D148" s="249">
        <v>1</v>
      </c>
      <c r="E148" s="249">
        <v>1</v>
      </c>
      <c r="F148" s="249">
        <v>1</v>
      </c>
      <c r="G148" s="275">
        <v>1</v>
      </c>
      <c r="H148" s="2"/>
    </row>
    <row r="149" spans="1:8" ht="23.25" x14ac:dyDescent="0.25">
      <c r="A149" s="365"/>
      <c r="B149" s="127" t="s">
        <v>307</v>
      </c>
      <c r="C149" s="249">
        <v>0.83</v>
      </c>
      <c r="D149" s="249">
        <v>0.83</v>
      </c>
      <c r="E149" s="249">
        <v>0.83</v>
      </c>
      <c r="F149" s="249">
        <v>0.83</v>
      </c>
      <c r="G149" s="276">
        <v>0.83</v>
      </c>
      <c r="H149" s="2"/>
    </row>
    <row r="150" spans="1:8" x14ac:dyDescent="0.25">
      <c r="A150" s="365"/>
      <c r="B150" s="127" t="s">
        <v>308</v>
      </c>
      <c r="C150" s="252" t="s">
        <v>309</v>
      </c>
      <c r="D150" s="252" t="s">
        <v>309</v>
      </c>
      <c r="E150" s="252" t="s">
        <v>309</v>
      </c>
      <c r="F150" s="252" t="s">
        <v>309</v>
      </c>
      <c r="G150" s="277" t="s">
        <v>310</v>
      </c>
      <c r="H150" s="2"/>
    </row>
    <row r="151" spans="1:8" ht="23.25" x14ac:dyDescent="0.25">
      <c r="A151" s="365"/>
      <c r="B151" s="127" t="s">
        <v>311</v>
      </c>
      <c r="C151" s="252" t="s">
        <v>312</v>
      </c>
      <c r="D151" s="252" t="s">
        <v>312</v>
      </c>
      <c r="E151" s="252" t="s">
        <v>312</v>
      </c>
      <c r="F151" s="249" t="s">
        <v>312</v>
      </c>
      <c r="G151" s="276">
        <v>0.1</v>
      </c>
      <c r="H151" s="2"/>
    </row>
    <row r="152" spans="1:8" ht="23.25" x14ac:dyDescent="0.25">
      <c r="A152" s="365"/>
      <c r="B152" s="127" t="s">
        <v>313</v>
      </c>
      <c r="C152" s="252" t="s">
        <v>314</v>
      </c>
      <c r="D152" s="252" t="s">
        <v>314</v>
      </c>
      <c r="E152" s="252" t="s">
        <v>314</v>
      </c>
      <c r="F152" s="252" t="s">
        <v>314</v>
      </c>
      <c r="G152" s="278">
        <v>2.7E-2</v>
      </c>
      <c r="H152" s="2"/>
    </row>
    <row r="153" spans="1:8" x14ac:dyDescent="0.25">
      <c r="A153" s="365"/>
      <c r="B153" s="127" t="s">
        <v>315</v>
      </c>
      <c r="C153" s="252" t="s">
        <v>316</v>
      </c>
      <c r="D153" s="252" t="s">
        <v>316</v>
      </c>
      <c r="E153" s="252" t="s">
        <v>316</v>
      </c>
      <c r="F153" s="252" t="s">
        <v>316</v>
      </c>
      <c r="G153" s="276">
        <v>0.8</v>
      </c>
      <c r="H153" s="2"/>
    </row>
    <row r="154" spans="1:8" ht="23.25" x14ac:dyDescent="0.25">
      <c r="A154" s="365"/>
      <c r="B154" s="127" t="s">
        <v>317</v>
      </c>
      <c r="C154" s="252" t="s">
        <v>318</v>
      </c>
      <c r="D154" s="252" t="s">
        <v>318</v>
      </c>
      <c r="E154" s="252" t="s">
        <v>318</v>
      </c>
      <c r="F154" s="252" t="s">
        <v>318</v>
      </c>
      <c r="G154" s="277" t="s">
        <v>319</v>
      </c>
      <c r="H154" s="2"/>
    </row>
    <row r="155" spans="1:8" x14ac:dyDescent="0.25">
      <c r="A155" s="279" t="s">
        <v>15</v>
      </c>
      <c r="B155" s="118" t="s">
        <v>320</v>
      </c>
      <c r="C155" s="250"/>
      <c r="D155" s="250"/>
      <c r="E155" s="253"/>
      <c r="F155" s="250"/>
      <c r="G155" s="267"/>
      <c r="H155" s="2"/>
    </row>
    <row r="156" spans="1:8" x14ac:dyDescent="0.25">
      <c r="A156" s="279" t="s">
        <v>16</v>
      </c>
      <c r="B156" s="257" t="s">
        <v>26</v>
      </c>
      <c r="C156" s="257"/>
      <c r="D156" s="257"/>
      <c r="E156" s="257"/>
      <c r="F156" s="257"/>
      <c r="G156" s="280"/>
      <c r="H156" s="2"/>
    </row>
    <row r="157" spans="1:8" x14ac:dyDescent="0.25">
      <c r="A157" s="281" t="s">
        <v>17</v>
      </c>
      <c r="B157" s="366" t="s">
        <v>321</v>
      </c>
      <c r="C157" s="366"/>
      <c r="D157" s="366"/>
      <c r="E157" s="366"/>
      <c r="F157" s="366"/>
      <c r="G157" s="367"/>
      <c r="H157" s="2"/>
    </row>
    <row r="158" spans="1:8" x14ac:dyDescent="0.25">
      <c r="A158" s="103"/>
      <c r="B158" s="114"/>
      <c r="C158" s="104"/>
      <c r="D158" s="104"/>
      <c r="E158" s="104"/>
      <c r="F158" s="104"/>
      <c r="G158" s="104"/>
      <c r="H158" s="2"/>
    </row>
    <row r="159" spans="1:8" x14ac:dyDescent="0.25">
      <c r="A159" s="103"/>
      <c r="B159" s="114"/>
      <c r="C159" s="104"/>
      <c r="D159" s="104"/>
      <c r="E159" s="104"/>
      <c r="F159" s="104"/>
      <c r="G159" s="104"/>
      <c r="H159" s="2"/>
    </row>
    <row r="160" spans="1:8" x14ac:dyDescent="0.25">
      <c r="A160" s="103"/>
      <c r="B160" s="114"/>
      <c r="C160" s="104"/>
      <c r="D160" s="104"/>
      <c r="E160" s="104"/>
      <c r="F160" s="104"/>
      <c r="G160" s="104"/>
      <c r="H160" s="2"/>
    </row>
    <row r="161" spans="1:8" x14ac:dyDescent="0.25">
      <c r="A161" s="103"/>
      <c r="B161" s="114"/>
      <c r="C161" s="104"/>
      <c r="D161" s="104"/>
      <c r="E161" s="104"/>
      <c r="F161" s="104"/>
      <c r="G161" s="104"/>
      <c r="H161" s="2"/>
    </row>
    <row r="162" spans="1:8" x14ac:dyDescent="0.25">
      <c r="A162" s="103"/>
      <c r="B162" s="114"/>
      <c r="C162" s="104"/>
      <c r="D162" s="104"/>
      <c r="E162" s="104"/>
      <c r="F162" s="104"/>
      <c r="G162" s="104"/>
      <c r="H162" s="2"/>
    </row>
    <row r="163" spans="1:8" x14ac:dyDescent="0.25">
      <c r="A163" s="103"/>
      <c r="B163" s="114"/>
      <c r="C163" s="104"/>
      <c r="D163" s="104"/>
      <c r="E163" s="104"/>
      <c r="F163" s="104"/>
      <c r="G163" s="104"/>
      <c r="H163" s="2"/>
    </row>
    <row r="164" spans="1:8" x14ac:dyDescent="0.25">
      <c r="A164" s="103"/>
      <c r="B164" s="114"/>
      <c r="C164" s="104"/>
      <c r="D164" s="104"/>
      <c r="E164" s="104"/>
      <c r="F164" s="104"/>
      <c r="G164" s="104"/>
      <c r="H164" s="2"/>
    </row>
    <row r="165" spans="1:8" x14ac:dyDescent="0.25">
      <c r="A165" s="103"/>
      <c r="B165" s="114"/>
      <c r="C165" s="104"/>
      <c r="D165" s="104"/>
      <c r="E165" s="104"/>
      <c r="F165" s="104"/>
      <c r="G165" s="104"/>
      <c r="H165" s="2"/>
    </row>
    <row r="166" spans="1:8" x14ac:dyDescent="0.25">
      <c r="A166" s="103"/>
      <c r="B166" s="114"/>
      <c r="C166" s="104"/>
      <c r="D166" s="104"/>
      <c r="E166" s="104"/>
      <c r="F166" s="104"/>
      <c r="G166" s="104"/>
      <c r="H166" s="2"/>
    </row>
    <row r="167" spans="1:8" x14ac:dyDescent="0.25">
      <c r="A167" s="103"/>
      <c r="B167" s="114"/>
      <c r="C167" s="104"/>
      <c r="D167" s="104"/>
      <c r="E167" s="104"/>
      <c r="F167" s="104"/>
      <c r="G167" s="104"/>
      <c r="H167" s="2"/>
    </row>
    <row r="168" spans="1:8" x14ac:dyDescent="0.25">
      <c r="A168" s="103"/>
      <c r="B168" s="114"/>
      <c r="C168" s="104"/>
      <c r="D168" s="104"/>
      <c r="E168" s="104"/>
      <c r="F168" s="104"/>
      <c r="G168" s="104"/>
      <c r="H168" s="2"/>
    </row>
    <row r="169" spans="1:8" x14ac:dyDescent="0.25">
      <c r="A169" s="103"/>
      <c r="B169" s="114"/>
      <c r="C169" s="104"/>
      <c r="D169" s="104"/>
      <c r="E169" s="104"/>
      <c r="F169" s="104"/>
      <c r="G169" s="104"/>
      <c r="H169" s="2"/>
    </row>
    <row r="170" spans="1:8" x14ac:dyDescent="0.25">
      <c r="A170" s="103"/>
      <c r="B170" s="114"/>
      <c r="C170" s="104"/>
      <c r="D170" s="104"/>
      <c r="E170" s="104"/>
      <c r="F170" s="104"/>
      <c r="G170" s="104"/>
      <c r="H170" s="2"/>
    </row>
    <row r="171" spans="1:8" x14ac:dyDescent="0.25">
      <c r="A171" s="103"/>
      <c r="B171" s="114"/>
      <c r="C171" s="104"/>
      <c r="D171" s="104"/>
      <c r="E171" s="104"/>
      <c r="F171" s="104"/>
      <c r="G171" s="104"/>
      <c r="H171" s="2"/>
    </row>
    <row r="172" spans="1:8" x14ac:dyDescent="0.25">
      <c r="A172" s="103"/>
      <c r="B172" s="114"/>
      <c r="C172" s="104"/>
      <c r="D172" s="104"/>
      <c r="E172" s="104"/>
      <c r="F172" s="104"/>
      <c r="G172" s="104"/>
      <c r="H172" s="2"/>
    </row>
    <row r="173" spans="1:8" x14ac:dyDescent="0.25">
      <c r="A173" s="103"/>
      <c r="B173" s="114"/>
      <c r="C173" s="104"/>
      <c r="D173" s="104"/>
      <c r="E173" s="104"/>
      <c r="F173" s="104"/>
      <c r="G173" s="104"/>
      <c r="H173" s="2"/>
    </row>
    <row r="174" spans="1:8" x14ac:dyDescent="0.25">
      <c r="A174" s="103"/>
      <c r="B174" s="114"/>
      <c r="C174" s="104"/>
      <c r="D174" s="104"/>
      <c r="E174" s="104"/>
      <c r="F174" s="104"/>
      <c r="G174" s="104"/>
      <c r="H174" s="2"/>
    </row>
    <row r="175" spans="1:8" x14ac:dyDescent="0.25">
      <c r="A175" s="103"/>
      <c r="B175" s="114"/>
      <c r="C175" s="104"/>
      <c r="D175" s="104"/>
      <c r="E175" s="104"/>
      <c r="F175" s="104"/>
      <c r="G175" s="104"/>
      <c r="H175" s="2"/>
    </row>
    <row r="176" spans="1:8" x14ac:dyDescent="0.25">
      <c r="A176" s="103"/>
      <c r="B176" s="114"/>
      <c r="C176" s="104"/>
      <c r="D176" s="104"/>
      <c r="E176" s="104"/>
      <c r="F176" s="104"/>
      <c r="G176" s="104"/>
      <c r="H176" s="2"/>
    </row>
    <row r="177" spans="1:12" x14ac:dyDescent="0.25">
      <c r="A177" s="103"/>
      <c r="B177" s="114"/>
      <c r="C177" s="104"/>
      <c r="D177" s="104"/>
      <c r="E177" s="104"/>
      <c r="F177" s="104"/>
      <c r="G177" s="104"/>
      <c r="H177" s="2"/>
    </row>
    <row r="178" spans="1:12" x14ac:dyDescent="0.25">
      <c r="A178" s="103"/>
      <c r="B178" s="114"/>
      <c r="C178" s="104"/>
      <c r="D178" s="104"/>
      <c r="E178" s="104"/>
      <c r="F178" s="104"/>
      <c r="G178" s="104"/>
      <c r="H178" s="2"/>
    </row>
    <row r="179" spans="1:12" ht="72" customHeight="1" x14ac:dyDescent="0.25">
      <c r="A179" s="311" t="s">
        <v>19</v>
      </c>
      <c r="B179" s="311"/>
      <c r="C179" s="311"/>
      <c r="D179" s="311"/>
      <c r="E179" s="311"/>
      <c r="F179" s="311"/>
      <c r="G179" s="311"/>
      <c r="H179" s="2"/>
    </row>
    <row r="180" spans="1:12" ht="9" customHeight="1" x14ac:dyDescent="0.25">
      <c r="A180" s="1"/>
      <c r="B180" s="1"/>
      <c r="C180" s="1"/>
      <c r="D180" s="1"/>
      <c r="E180" s="1"/>
      <c r="F180" s="1"/>
      <c r="G180" s="1"/>
      <c r="H180" s="2"/>
    </row>
    <row r="181" spans="1:12" x14ac:dyDescent="0.25">
      <c r="A181" s="371" t="s">
        <v>1</v>
      </c>
      <c r="B181" s="371" t="s">
        <v>2</v>
      </c>
      <c r="C181" s="371" t="s">
        <v>3</v>
      </c>
      <c r="D181" s="371"/>
      <c r="E181" s="371"/>
      <c r="F181" s="371"/>
      <c r="G181" s="371"/>
      <c r="H181" s="2"/>
    </row>
    <row r="182" spans="1:12" x14ac:dyDescent="0.25">
      <c r="A182" s="371"/>
      <c r="B182" s="371"/>
      <c r="C182" s="115">
        <v>2026</v>
      </c>
      <c r="D182" s="115">
        <v>2027</v>
      </c>
      <c r="E182" s="115">
        <v>2028</v>
      </c>
      <c r="F182" s="115">
        <v>2029</v>
      </c>
      <c r="G182" s="115" t="s">
        <v>4</v>
      </c>
      <c r="H182" s="2"/>
    </row>
    <row r="183" spans="1:12" x14ac:dyDescent="0.25">
      <c r="A183" s="116" t="s">
        <v>5</v>
      </c>
      <c r="B183" s="160">
        <v>4</v>
      </c>
      <c r="C183" s="149"/>
      <c r="D183" s="118" t="s">
        <v>0</v>
      </c>
      <c r="E183" s="118" t="s">
        <v>0</v>
      </c>
      <c r="F183" s="118" t="s">
        <v>0</v>
      </c>
      <c r="G183" s="118" t="s">
        <v>0</v>
      </c>
      <c r="H183" s="2"/>
    </row>
    <row r="184" spans="1:12" x14ac:dyDescent="0.25">
      <c r="A184" s="116" t="s">
        <v>6</v>
      </c>
      <c r="B184" s="119">
        <v>1</v>
      </c>
      <c r="C184" s="118" t="s">
        <v>0</v>
      </c>
      <c r="D184" s="118" t="s">
        <v>0</v>
      </c>
      <c r="E184" s="118" t="s">
        <v>0</v>
      </c>
      <c r="F184" s="118" t="s">
        <v>0</v>
      </c>
      <c r="G184" s="118" t="s">
        <v>0</v>
      </c>
      <c r="H184" s="2"/>
    </row>
    <row r="185" spans="1:12" x14ac:dyDescent="0.25">
      <c r="A185" s="116" t="s">
        <v>7</v>
      </c>
      <c r="B185" s="119">
        <v>10</v>
      </c>
      <c r="C185" s="118" t="s">
        <v>0</v>
      </c>
      <c r="D185" s="118" t="s">
        <v>0</v>
      </c>
      <c r="E185" s="118" t="s">
        <v>0</v>
      </c>
      <c r="F185" s="118" t="s">
        <v>0</v>
      </c>
      <c r="G185" s="118" t="s">
        <v>0</v>
      </c>
      <c r="H185" s="2"/>
      <c r="J185" s="255" t="s">
        <v>179</v>
      </c>
      <c r="K185" s="328" t="s">
        <v>180</v>
      </c>
      <c r="L185" s="328" t="s">
        <v>31</v>
      </c>
    </row>
    <row r="186" spans="1:12" x14ac:dyDescent="0.25">
      <c r="A186" s="116" t="s">
        <v>8</v>
      </c>
      <c r="B186" s="117">
        <v>301</v>
      </c>
      <c r="C186" s="118" t="s">
        <v>0</v>
      </c>
      <c r="D186" s="118" t="s">
        <v>0</v>
      </c>
      <c r="E186" s="118" t="s">
        <v>0</v>
      </c>
      <c r="F186" s="118" t="s">
        <v>0</v>
      </c>
      <c r="G186" s="118" t="s">
        <v>0</v>
      </c>
      <c r="H186" s="2"/>
      <c r="J186" s="256" t="s">
        <v>181</v>
      </c>
      <c r="K186" s="329"/>
      <c r="L186" s="329"/>
    </row>
    <row r="187" spans="1:12" x14ac:dyDescent="0.25">
      <c r="A187" s="136" t="s">
        <v>9</v>
      </c>
      <c r="B187" s="161" t="s">
        <v>289</v>
      </c>
      <c r="C187" s="140" t="s">
        <v>0</v>
      </c>
      <c r="D187" s="140" t="s">
        <v>0</v>
      </c>
      <c r="E187" s="140" t="s">
        <v>0</v>
      </c>
      <c r="F187" s="140" t="s">
        <v>0</v>
      </c>
      <c r="G187" s="140" t="s">
        <v>0</v>
      </c>
      <c r="H187" s="2"/>
      <c r="J187" s="81">
        <v>2026</v>
      </c>
      <c r="K187" s="81">
        <v>3.64</v>
      </c>
      <c r="L187" s="81">
        <f>3.64/100+1</f>
        <v>1.0364</v>
      </c>
    </row>
    <row r="188" spans="1:12" ht="22.5" x14ac:dyDescent="0.25">
      <c r="A188" s="319" t="s">
        <v>10</v>
      </c>
      <c r="B188" s="162" t="s">
        <v>393</v>
      </c>
      <c r="C188" s="238">
        <v>2054892.52</v>
      </c>
      <c r="D188" s="238">
        <f>C188*L188</f>
        <v>2122703.9731600001</v>
      </c>
      <c r="E188" s="238">
        <f>D188*L189</f>
        <v>2186385.0923548001</v>
      </c>
      <c r="F188" s="238">
        <f>E188*L190</f>
        <v>2251976.645125444</v>
      </c>
      <c r="G188" s="258">
        <f>C188+D188+E188+F188</f>
        <v>8615958.2306402437</v>
      </c>
      <c r="H188" s="2"/>
      <c r="J188" s="81">
        <v>2027</v>
      </c>
      <c r="K188" s="81">
        <v>3.3</v>
      </c>
      <c r="L188" s="81">
        <f>3.3/100+1</f>
        <v>1.0329999999999999</v>
      </c>
    </row>
    <row r="189" spans="1:12" ht="23.25" customHeight="1" x14ac:dyDescent="0.25">
      <c r="A189" s="320"/>
      <c r="B189" s="162" t="s">
        <v>394</v>
      </c>
      <c r="C189" s="239">
        <v>120000</v>
      </c>
      <c r="D189" s="239">
        <f>C189*L188</f>
        <v>123959.99999999999</v>
      </c>
      <c r="E189" s="239">
        <f>D189*L189</f>
        <v>127678.79999999999</v>
      </c>
      <c r="F189" s="239">
        <f>E189*L190</f>
        <v>131509.16399999999</v>
      </c>
      <c r="G189" s="259">
        <f>C189+D189+E189+F189</f>
        <v>503147.96399999998</v>
      </c>
      <c r="H189" s="2"/>
      <c r="J189" s="81">
        <v>2028</v>
      </c>
      <c r="K189" s="82">
        <v>3</v>
      </c>
      <c r="L189" s="83">
        <f>3/100+1</f>
        <v>1.03</v>
      </c>
    </row>
    <row r="190" spans="1:12" ht="15.75" customHeight="1" x14ac:dyDescent="0.25">
      <c r="A190" s="135" t="s">
        <v>18</v>
      </c>
      <c r="B190" s="165">
        <v>1500</v>
      </c>
      <c r="C190" s="163"/>
      <c r="D190" s="163"/>
      <c r="E190" s="163"/>
      <c r="F190" s="163"/>
      <c r="G190" s="163"/>
      <c r="H190" s="2"/>
      <c r="J190" s="81">
        <v>2029</v>
      </c>
      <c r="K190" s="82">
        <v>3</v>
      </c>
      <c r="L190" s="83">
        <f>3/100+1</f>
        <v>1.03</v>
      </c>
    </row>
    <row r="191" spans="1:12" ht="15.75" customHeight="1" x14ac:dyDescent="0.25">
      <c r="A191" s="135" t="s">
        <v>148</v>
      </c>
      <c r="B191" s="165">
        <v>1605</v>
      </c>
      <c r="C191" s="163"/>
      <c r="D191" s="163"/>
      <c r="E191" s="163"/>
      <c r="F191" s="163"/>
      <c r="G191" s="163"/>
      <c r="H191" s="2"/>
    </row>
    <row r="192" spans="1:12" ht="15.75" customHeight="1" x14ac:dyDescent="0.25">
      <c r="A192" s="135" t="s">
        <v>149</v>
      </c>
      <c r="B192" s="165">
        <v>1600</v>
      </c>
      <c r="C192" s="163"/>
      <c r="D192" s="163"/>
      <c r="E192" s="163"/>
      <c r="F192" s="163"/>
      <c r="G192" s="163"/>
      <c r="H192" s="2"/>
    </row>
    <row r="193" spans="1:8" x14ac:dyDescent="0.25">
      <c r="A193" s="135" t="s">
        <v>252</v>
      </c>
      <c r="B193" s="166">
        <v>1621</v>
      </c>
      <c r="C193" s="167"/>
      <c r="D193" s="167"/>
      <c r="E193" s="324"/>
      <c r="F193" s="324"/>
      <c r="G193" s="324"/>
      <c r="H193" s="2"/>
    </row>
    <row r="194" spans="1:8" ht="25.5" customHeight="1" x14ac:dyDescent="0.25">
      <c r="A194" s="116" t="s">
        <v>291</v>
      </c>
      <c r="B194" s="325" t="s">
        <v>322</v>
      </c>
      <c r="C194" s="325"/>
      <c r="D194" s="325"/>
      <c r="E194" s="325"/>
      <c r="F194" s="325"/>
      <c r="G194" s="325"/>
      <c r="H194" s="2"/>
    </row>
    <row r="195" spans="1:8" x14ac:dyDescent="0.25">
      <c r="A195" s="151" t="s">
        <v>12</v>
      </c>
      <c r="B195" s="314" t="s">
        <v>323</v>
      </c>
      <c r="C195" s="314"/>
      <c r="D195" s="314"/>
      <c r="E195" s="314"/>
      <c r="F195" s="314"/>
      <c r="G195" s="314"/>
      <c r="H195" s="2"/>
    </row>
    <row r="196" spans="1:8" x14ac:dyDescent="0.25">
      <c r="A196" s="321" t="s">
        <v>295</v>
      </c>
      <c r="B196" s="153" t="s">
        <v>324</v>
      </c>
      <c r="C196" s="121" t="s">
        <v>325</v>
      </c>
      <c r="D196" s="121" t="s">
        <v>29</v>
      </c>
      <c r="E196" s="326" t="s">
        <v>152</v>
      </c>
      <c r="F196" s="326"/>
      <c r="G196" s="326"/>
      <c r="H196" s="2"/>
    </row>
    <row r="197" spans="1:8" ht="22.5" x14ac:dyDescent="0.25">
      <c r="A197" s="322"/>
      <c r="B197" s="150" t="s">
        <v>326</v>
      </c>
      <c r="C197" s="115" t="s">
        <v>297</v>
      </c>
      <c r="D197" s="154"/>
      <c r="E197" s="315" t="s">
        <v>300</v>
      </c>
      <c r="F197" s="315"/>
      <c r="G197" s="315"/>
      <c r="H197" s="2"/>
    </row>
    <row r="198" spans="1:8" ht="23.25" x14ac:dyDescent="0.25">
      <c r="A198" s="322"/>
      <c r="B198" s="127" t="s">
        <v>327</v>
      </c>
      <c r="C198" s="115" t="s">
        <v>297</v>
      </c>
      <c r="D198" s="154"/>
      <c r="E198" s="315" t="s">
        <v>300</v>
      </c>
      <c r="F198" s="315"/>
      <c r="G198" s="315"/>
      <c r="H198" s="2"/>
    </row>
    <row r="199" spans="1:8" x14ac:dyDescent="0.25">
      <c r="A199" s="322"/>
      <c r="B199" s="150" t="s">
        <v>328</v>
      </c>
      <c r="C199" s="115" t="s">
        <v>297</v>
      </c>
      <c r="D199" s="154"/>
      <c r="E199" s="315" t="s">
        <v>300</v>
      </c>
      <c r="F199" s="315"/>
      <c r="G199" s="315"/>
      <c r="H199" s="2"/>
    </row>
    <row r="200" spans="1:8" x14ac:dyDescent="0.25">
      <c r="A200" s="322"/>
      <c r="B200" s="150" t="s">
        <v>329</v>
      </c>
      <c r="C200" s="115" t="s">
        <v>297</v>
      </c>
      <c r="D200" s="156"/>
      <c r="E200" s="315" t="s">
        <v>300</v>
      </c>
      <c r="F200" s="315"/>
      <c r="G200" s="315"/>
      <c r="H200" s="2"/>
    </row>
    <row r="201" spans="1:8" ht="23.25" x14ac:dyDescent="0.25">
      <c r="A201" s="322"/>
      <c r="B201" s="127" t="s">
        <v>330</v>
      </c>
      <c r="C201" s="115" t="s">
        <v>331</v>
      </c>
      <c r="D201" s="156">
        <v>45657</v>
      </c>
      <c r="E201" s="303">
        <v>0.76</v>
      </c>
      <c r="F201" s="303"/>
      <c r="G201" s="303"/>
      <c r="H201" s="2"/>
    </row>
    <row r="202" spans="1:8" ht="23.25" x14ac:dyDescent="0.25">
      <c r="A202" s="322"/>
      <c r="B202" s="127" t="s">
        <v>332</v>
      </c>
      <c r="C202" s="115" t="s">
        <v>331</v>
      </c>
      <c r="D202" s="156">
        <v>45657</v>
      </c>
      <c r="E202" s="303">
        <v>0.38</v>
      </c>
      <c r="F202" s="303"/>
      <c r="G202" s="303"/>
      <c r="H202" s="2"/>
    </row>
    <row r="203" spans="1:8" ht="23.25" x14ac:dyDescent="0.25">
      <c r="A203" s="322"/>
      <c r="B203" s="127" t="s">
        <v>333</v>
      </c>
      <c r="C203" s="115" t="s">
        <v>334</v>
      </c>
      <c r="D203" s="156">
        <v>45657</v>
      </c>
      <c r="E203" s="315">
        <v>1</v>
      </c>
      <c r="F203" s="315"/>
      <c r="G203" s="315"/>
      <c r="H203" s="2"/>
    </row>
    <row r="204" spans="1:8" x14ac:dyDescent="0.25">
      <c r="A204" s="322"/>
      <c r="B204" s="127" t="s">
        <v>335</v>
      </c>
      <c r="C204" s="115" t="s">
        <v>334</v>
      </c>
      <c r="D204" s="156">
        <v>45657</v>
      </c>
      <c r="E204" s="315">
        <v>3</v>
      </c>
      <c r="F204" s="315"/>
      <c r="G204" s="315"/>
      <c r="H204" s="2"/>
    </row>
    <row r="205" spans="1:8" ht="23.25" x14ac:dyDescent="0.25">
      <c r="A205" s="322"/>
      <c r="B205" s="127" t="s">
        <v>336</v>
      </c>
      <c r="C205" s="115" t="s">
        <v>297</v>
      </c>
      <c r="D205" s="156"/>
      <c r="E205" s="315" t="s">
        <v>300</v>
      </c>
      <c r="F205" s="315"/>
      <c r="G205" s="315"/>
      <c r="H205" s="2"/>
    </row>
    <row r="206" spans="1:8" ht="23.25" x14ac:dyDescent="0.25">
      <c r="A206" s="322"/>
      <c r="B206" s="127" t="s">
        <v>337</v>
      </c>
      <c r="C206" s="115" t="s">
        <v>297</v>
      </c>
      <c r="D206" s="124"/>
      <c r="E206" s="315" t="s">
        <v>300</v>
      </c>
      <c r="F206" s="315"/>
      <c r="G206" s="315"/>
      <c r="H206" s="2"/>
    </row>
    <row r="207" spans="1:8" ht="23.25" x14ac:dyDescent="0.25">
      <c r="A207" s="322"/>
      <c r="B207" s="127" t="s">
        <v>338</v>
      </c>
      <c r="C207" s="115" t="s">
        <v>297</v>
      </c>
      <c r="D207" s="156">
        <v>45657</v>
      </c>
      <c r="E207" s="315">
        <v>5</v>
      </c>
      <c r="F207" s="315"/>
      <c r="G207" s="315"/>
      <c r="H207" s="2"/>
    </row>
    <row r="208" spans="1:8" ht="23.25" x14ac:dyDescent="0.25">
      <c r="A208" s="322"/>
      <c r="B208" s="127" t="s">
        <v>339</v>
      </c>
      <c r="C208" s="115" t="s">
        <v>297</v>
      </c>
      <c r="D208" s="156">
        <v>45657</v>
      </c>
      <c r="E208" s="316">
        <v>0.1</v>
      </c>
      <c r="F208" s="316"/>
      <c r="G208" s="316"/>
      <c r="H208" s="2"/>
    </row>
    <row r="209" spans="1:8" ht="23.25" x14ac:dyDescent="0.25">
      <c r="A209" s="322"/>
      <c r="B209" s="127" t="s">
        <v>340</v>
      </c>
      <c r="C209" s="115" t="s">
        <v>297</v>
      </c>
      <c r="D209" s="156">
        <v>45657</v>
      </c>
      <c r="E209" s="316">
        <v>0.5</v>
      </c>
      <c r="F209" s="316"/>
      <c r="G209" s="316"/>
      <c r="H209" s="2"/>
    </row>
    <row r="210" spans="1:8" ht="23.25" x14ac:dyDescent="0.25">
      <c r="A210" s="322"/>
      <c r="B210" s="127" t="s">
        <v>341</v>
      </c>
      <c r="C210" s="115" t="s">
        <v>297</v>
      </c>
      <c r="D210" s="156">
        <v>45657</v>
      </c>
      <c r="E210" s="315" t="s">
        <v>300</v>
      </c>
      <c r="F210" s="315"/>
      <c r="G210" s="315"/>
      <c r="H210" s="2"/>
    </row>
    <row r="211" spans="1:8" ht="23.25" x14ac:dyDescent="0.25">
      <c r="A211" s="322"/>
      <c r="B211" s="127" t="s">
        <v>342</v>
      </c>
      <c r="C211" s="115" t="s">
        <v>297</v>
      </c>
      <c r="D211" s="156">
        <v>45657</v>
      </c>
      <c r="E211" s="315" t="s">
        <v>300</v>
      </c>
      <c r="F211" s="315"/>
      <c r="G211" s="315"/>
      <c r="H211" s="2"/>
    </row>
    <row r="212" spans="1:8" ht="34.5" x14ac:dyDescent="0.25">
      <c r="A212" s="322"/>
      <c r="B212" s="127" t="s">
        <v>343</v>
      </c>
      <c r="C212" s="115" t="s">
        <v>297</v>
      </c>
      <c r="D212" s="156">
        <v>45657</v>
      </c>
      <c r="E212" s="316">
        <v>1</v>
      </c>
      <c r="F212" s="316"/>
      <c r="G212" s="316"/>
      <c r="H212" s="2"/>
    </row>
    <row r="213" spans="1:8" ht="23.25" x14ac:dyDescent="0.25">
      <c r="A213" s="322"/>
      <c r="B213" s="127" t="s">
        <v>344</v>
      </c>
      <c r="C213" s="115" t="s">
        <v>297</v>
      </c>
      <c r="D213" s="156">
        <v>45657</v>
      </c>
      <c r="E213" s="316">
        <v>0.97</v>
      </c>
      <c r="F213" s="316"/>
      <c r="G213" s="316"/>
      <c r="H213" s="2"/>
    </row>
    <row r="214" spans="1:8" ht="23.25" x14ac:dyDescent="0.25">
      <c r="A214" s="322"/>
      <c r="B214" s="127" t="s">
        <v>345</v>
      </c>
      <c r="C214" s="115" t="s">
        <v>297</v>
      </c>
      <c r="D214" s="156">
        <v>45657</v>
      </c>
      <c r="E214" s="316">
        <v>1</v>
      </c>
      <c r="F214" s="316"/>
      <c r="G214" s="316"/>
      <c r="H214" s="2"/>
    </row>
    <row r="215" spans="1:8" ht="23.25" x14ac:dyDescent="0.25">
      <c r="A215" s="322"/>
      <c r="B215" s="127" t="s">
        <v>392</v>
      </c>
      <c r="C215" s="115" t="s">
        <v>297</v>
      </c>
      <c r="D215" s="156">
        <v>45657</v>
      </c>
      <c r="E215" s="316">
        <v>1</v>
      </c>
      <c r="F215" s="316"/>
      <c r="G215" s="316"/>
      <c r="H215" s="2"/>
    </row>
    <row r="216" spans="1:8" ht="23.25" x14ac:dyDescent="0.25">
      <c r="A216" s="322"/>
      <c r="B216" s="127" t="s">
        <v>346</v>
      </c>
      <c r="C216" s="115" t="s">
        <v>297</v>
      </c>
      <c r="D216" s="156">
        <v>45657</v>
      </c>
      <c r="E216" s="316">
        <v>1</v>
      </c>
      <c r="F216" s="316"/>
      <c r="G216" s="316"/>
      <c r="H216" s="2"/>
    </row>
    <row r="217" spans="1:8" x14ac:dyDescent="0.25">
      <c r="A217" s="322"/>
      <c r="B217" s="127" t="s">
        <v>347</v>
      </c>
      <c r="C217" s="115" t="s">
        <v>334</v>
      </c>
      <c r="D217" s="156">
        <v>45657</v>
      </c>
      <c r="E217" s="315">
        <v>0</v>
      </c>
      <c r="F217" s="315"/>
      <c r="G217" s="315"/>
      <c r="H217" s="2"/>
    </row>
    <row r="218" spans="1:8" ht="23.25" x14ac:dyDescent="0.25">
      <c r="A218" s="322"/>
      <c r="B218" s="127" t="s">
        <v>348</v>
      </c>
      <c r="C218" s="115" t="s">
        <v>297</v>
      </c>
      <c r="D218" s="156">
        <v>45657</v>
      </c>
      <c r="E218" s="316">
        <v>0.95</v>
      </c>
      <c r="F218" s="316"/>
      <c r="G218" s="316"/>
      <c r="H218" s="2"/>
    </row>
    <row r="219" spans="1:8" ht="23.25" x14ac:dyDescent="0.25">
      <c r="A219" s="322"/>
      <c r="B219" s="127" t="s">
        <v>349</v>
      </c>
      <c r="C219" s="115" t="s">
        <v>297</v>
      </c>
      <c r="D219" s="156">
        <v>45657</v>
      </c>
      <c r="E219" s="316">
        <v>0.7</v>
      </c>
      <c r="F219" s="316"/>
      <c r="G219" s="316"/>
      <c r="H219" s="2"/>
    </row>
    <row r="220" spans="1:8" ht="23.25" x14ac:dyDescent="0.25">
      <c r="A220" s="322"/>
      <c r="B220" s="127" t="s">
        <v>350</v>
      </c>
      <c r="C220" s="115" t="s">
        <v>297</v>
      </c>
      <c r="D220" s="156">
        <v>45657</v>
      </c>
      <c r="E220" s="316">
        <v>0.95</v>
      </c>
      <c r="F220" s="316"/>
      <c r="G220" s="316"/>
      <c r="H220" s="2"/>
    </row>
    <row r="221" spans="1:8" ht="23.25" x14ac:dyDescent="0.25">
      <c r="A221" s="322"/>
      <c r="B221" s="127" t="s">
        <v>351</v>
      </c>
      <c r="C221" s="115" t="s">
        <v>297</v>
      </c>
      <c r="D221" s="125">
        <v>45657</v>
      </c>
      <c r="E221" s="316">
        <v>1</v>
      </c>
      <c r="F221" s="316"/>
      <c r="G221" s="316"/>
      <c r="H221" s="2"/>
    </row>
    <row r="222" spans="1:8" x14ac:dyDescent="0.25">
      <c r="A222" s="322"/>
      <c r="B222" s="120" t="s">
        <v>352</v>
      </c>
      <c r="C222" s="124" t="s">
        <v>334</v>
      </c>
      <c r="D222" s="125">
        <v>45657</v>
      </c>
      <c r="E222" s="315">
        <v>12</v>
      </c>
      <c r="F222" s="315"/>
      <c r="G222" s="315"/>
      <c r="H222" s="2"/>
    </row>
    <row r="223" spans="1:8" ht="23.25" x14ac:dyDescent="0.25">
      <c r="A223" s="322"/>
      <c r="B223" s="127" t="s">
        <v>353</v>
      </c>
      <c r="C223" s="115" t="s">
        <v>297</v>
      </c>
      <c r="D223" s="125">
        <v>45657</v>
      </c>
      <c r="E223" s="316">
        <v>1</v>
      </c>
      <c r="F223" s="315"/>
      <c r="G223" s="315"/>
      <c r="H223" s="2"/>
    </row>
    <row r="224" spans="1:8" ht="23.25" x14ac:dyDescent="0.25">
      <c r="A224" s="322"/>
      <c r="B224" s="127" t="s">
        <v>354</v>
      </c>
      <c r="C224" s="124" t="s">
        <v>297</v>
      </c>
      <c r="D224" s="120"/>
      <c r="E224" s="315" t="s">
        <v>355</v>
      </c>
      <c r="F224" s="315"/>
      <c r="G224" s="315"/>
      <c r="H224" s="2"/>
    </row>
    <row r="225" spans="1:8" x14ac:dyDescent="0.25">
      <c r="A225" s="322"/>
      <c r="B225" s="120" t="s">
        <v>356</v>
      </c>
      <c r="C225" s="124" t="s">
        <v>297</v>
      </c>
      <c r="D225" s="120"/>
      <c r="E225" s="315" t="s">
        <v>300</v>
      </c>
      <c r="F225" s="315"/>
      <c r="G225" s="315"/>
      <c r="H225" s="2"/>
    </row>
    <row r="226" spans="1:8" ht="23.25" x14ac:dyDescent="0.25">
      <c r="A226" s="322"/>
      <c r="B226" s="127" t="s">
        <v>357</v>
      </c>
      <c r="C226" s="124" t="s">
        <v>297</v>
      </c>
      <c r="D226" s="120"/>
      <c r="E226" s="315" t="s">
        <v>300</v>
      </c>
      <c r="F226" s="315"/>
      <c r="G226" s="315"/>
      <c r="H226" s="2"/>
    </row>
    <row r="227" spans="1:8" x14ac:dyDescent="0.25">
      <c r="A227" s="323"/>
      <c r="B227" s="120" t="s">
        <v>358</v>
      </c>
      <c r="C227" s="124" t="s">
        <v>334</v>
      </c>
      <c r="D227" s="120"/>
      <c r="E227" s="316" t="s">
        <v>300</v>
      </c>
      <c r="F227" s="315"/>
      <c r="G227" s="315"/>
      <c r="H227" s="2"/>
    </row>
    <row r="228" spans="1:8" ht="22.5" x14ac:dyDescent="0.25">
      <c r="A228" s="317" t="s">
        <v>305</v>
      </c>
      <c r="B228" s="150" t="s">
        <v>359</v>
      </c>
      <c r="C228" s="132">
        <v>1</v>
      </c>
      <c r="D228" s="132">
        <v>1</v>
      </c>
      <c r="E228" s="132">
        <v>1</v>
      </c>
      <c r="F228" s="132">
        <v>1</v>
      </c>
      <c r="G228" s="132">
        <v>1</v>
      </c>
      <c r="H228" s="2"/>
    </row>
    <row r="229" spans="1:8" ht="22.5" x14ac:dyDescent="0.25">
      <c r="A229" s="317"/>
      <c r="B229" s="150" t="s">
        <v>360</v>
      </c>
      <c r="C229" s="130">
        <v>0.4</v>
      </c>
      <c r="D229" s="130">
        <v>0.44</v>
      </c>
      <c r="E229" s="130">
        <v>0.46</v>
      </c>
      <c r="F229" s="130">
        <v>0.5</v>
      </c>
      <c r="G229" s="132">
        <v>0.5</v>
      </c>
      <c r="H229" s="2"/>
    </row>
    <row r="230" spans="1:8" ht="23.25" x14ac:dyDescent="0.25">
      <c r="A230" s="317"/>
      <c r="B230" s="127" t="s">
        <v>361</v>
      </c>
      <c r="C230" s="115">
        <v>2.2000000000000002</v>
      </c>
      <c r="D230" s="115">
        <v>2.5</v>
      </c>
      <c r="E230" s="115">
        <v>2.8</v>
      </c>
      <c r="F230" s="115">
        <v>2.9</v>
      </c>
      <c r="G230" s="124">
        <v>2.9</v>
      </c>
      <c r="H230" s="2"/>
    </row>
    <row r="231" spans="1:8" ht="23.25" x14ac:dyDescent="0.25">
      <c r="A231" s="317"/>
      <c r="B231" s="127" t="s">
        <v>362</v>
      </c>
      <c r="C231" s="130">
        <v>0.25</v>
      </c>
      <c r="D231" s="130">
        <v>0.25</v>
      </c>
      <c r="E231" s="130">
        <v>0.3</v>
      </c>
      <c r="F231" s="130">
        <v>0.3</v>
      </c>
      <c r="G231" s="132">
        <v>0.3</v>
      </c>
      <c r="H231" s="2"/>
    </row>
    <row r="232" spans="1:8" ht="23.25" x14ac:dyDescent="0.25">
      <c r="A232" s="317"/>
      <c r="B232" s="127" t="s">
        <v>363</v>
      </c>
      <c r="C232" s="124">
        <v>0.76</v>
      </c>
      <c r="D232" s="124">
        <v>0.76</v>
      </c>
      <c r="E232" s="124">
        <v>0.76</v>
      </c>
      <c r="F232" s="124">
        <v>0.76</v>
      </c>
      <c r="G232" s="124">
        <v>0.76</v>
      </c>
      <c r="H232" s="2"/>
    </row>
    <row r="233" spans="1:8" ht="23.25" x14ac:dyDescent="0.25">
      <c r="A233" s="317"/>
      <c r="B233" s="127" t="s">
        <v>364</v>
      </c>
      <c r="C233" s="115">
        <v>0.38</v>
      </c>
      <c r="D233" s="115">
        <v>0.38</v>
      </c>
      <c r="E233" s="115">
        <v>0.38</v>
      </c>
      <c r="F233" s="115">
        <v>0.38</v>
      </c>
      <c r="G233" s="124">
        <v>0.38</v>
      </c>
      <c r="H233" s="2"/>
    </row>
    <row r="234" spans="1:8" x14ac:dyDescent="0.25">
      <c r="A234" s="317"/>
      <c r="B234" s="150" t="s">
        <v>365</v>
      </c>
      <c r="C234" s="115">
        <v>1</v>
      </c>
      <c r="D234" s="115">
        <v>0</v>
      </c>
      <c r="E234" s="115">
        <v>0</v>
      </c>
      <c r="F234" s="115">
        <v>0</v>
      </c>
      <c r="G234" s="124">
        <v>0</v>
      </c>
      <c r="H234" s="2"/>
    </row>
    <row r="235" spans="1:8" x14ac:dyDescent="0.25">
      <c r="A235" s="317"/>
      <c r="B235" s="127" t="s">
        <v>366</v>
      </c>
      <c r="C235" s="124">
        <v>3</v>
      </c>
      <c r="D235" s="124">
        <v>3</v>
      </c>
      <c r="E235" s="124">
        <v>3</v>
      </c>
      <c r="F235" s="124">
        <v>3</v>
      </c>
      <c r="G235" s="124">
        <v>3</v>
      </c>
      <c r="H235" s="2"/>
    </row>
    <row r="236" spans="1:8" x14ac:dyDescent="0.25">
      <c r="A236" s="317"/>
      <c r="B236" s="127" t="s">
        <v>367</v>
      </c>
      <c r="C236" s="132">
        <v>0.6</v>
      </c>
      <c r="D236" s="132">
        <v>0.6</v>
      </c>
      <c r="E236" s="132">
        <v>0.65</v>
      </c>
      <c r="F236" s="132">
        <v>0.65</v>
      </c>
      <c r="G236" s="132">
        <v>0.65</v>
      </c>
      <c r="H236" s="2"/>
    </row>
    <row r="237" spans="1:8" ht="34.5" x14ac:dyDescent="0.25">
      <c r="A237" s="317"/>
      <c r="B237" s="127" t="s">
        <v>368</v>
      </c>
      <c r="C237" s="132">
        <v>0.5</v>
      </c>
      <c r="D237" s="132">
        <v>0.5</v>
      </c>
      <c r="E237" s="132">
        <v>0.55000000000000004</v>
      </c>
      <c r="F237" s="132">
        <v>0.55000000000000004</v>
      </c>
      <c r="G237" s="132">
        <v>0.55000000000000004</v>
      </c>
      <c r="H237" s="2"/>
    </row>
    <row r="238" spans="1:8" ht="23.25" x14ac:dyDescent="0.25">
      <c r="A238" s="317"/>
      <c r="B238" s="127" t="s">
        <v>369</v>
      </c>
      <c r="C238" s="124">
        <v>5</v>
      </c>
      <c r="D238" s="124">
        <v>5</v>
      </c>
      <c r="E238" s="124">
        <v>5</v>
      </c>
      <c r="F238" s="124">
        <v>5</v>
      </c>
      <c r="G238" s="124">
        <v>5</v>
      </c>
      <c r="H238" s="2"/>
    </row>
    <row r="239" spans="1:8" ht="23.25" x14ac:dyDescent="0.25">
      <c r="A239" s="317"/>
      <c r="B239" s="127" t="s">
        <v>370</v>
      </c>
      <c r="C239" s="132">
        <v>0.1</v>
      </c>
      <c r="D239" s="132">
        <v>0.1</v>
      </c>
      <c r="E239" s="132">
        <v>0.1</v>
      </c>
      <c r="F239" s="132">
        <v>0.1</v>
      </c>
      <c r="G239" s="132">
        <v>0.1</v>
      </c>
      <c r="H239" s="2"/>
    </row>
    <row r="240" spans="1:8" ht="23.25" x14ac:dyDescent="0.25">
      <c r="A240" s="317"/>
      <c r="B240" s="127" t="s">
        <v>371</v>
      </c>
      <c r="C240" s="132">
        <v>0.5</v>
      </c>
      <c r="D240" s="132">
        <v>0.5</v>
      </c>
      <c r="E240" s="132">
        <v>0.5</v>
      </c>
      <c r="F240" s="132">
        <v>0.5</v>
      </c>
      <c r="G240" s="132">
        <v>0.5</v>
      </c>
      <c r="H240" s="2"/>
    </row>
    <row r="241" spans="1:8" ht="23.25" x14ac:dyDescent="0.25">
      <c r="A241" s="317"/>
      <c r="B241" s="127" t="s">
        <v>372</v>
      </c>
      <c r="C241" s="132">
        <v>0.65</v>
      </c>
      <c r="D241" s="132">
        <v>0.65</v>
      </c>
      <c r="E241" s="132">
        <v>0.65</v>
      </c>
      <c r="F241" s="132">
        <v>0.65</v>
      </c>
      <c r="G241" s="132">
        <v>0.65</v>
      </c>
      <c r="H241" s="2"/>
    </row>
    <row r="242" spans="1:8" ht="23.25" x14ac:dyDescent="0.25">
      <c r="A242" s="317"/>
      <c r="B242" s="127" t="s">
        <v>373</v>
      </c>
      <c r="C242" s="132">
        <v>0.8</v>
      </c>
      <c r="D242" s="132">
        <v>0.8</v>
      </c>
      <c r="E242" s="132">
        <v>0.8</v>
      </c>
      <c r="F242" s="132">
        <v>0.8</v>
      </c>
      <c r="G242" s="132">
        <v>0.8</v>
      </c>
      <c r="H242" s="2"/>
    </row>
    <row r="243" spans="1:8" ht="23.25" x14ac:dyDescent="0.25">
      <c r="A243" s="317"/>
      <c r="B243" s="127" t="s">
        <v>374</v>
      </c>
      <c r="C243" s="132">
        <v>1</v>
      </c>
      <c r="D243" s="132">
        <v>1</v>
      </c>
      <c r="E243" s="132">
        <v>1</v>
      </c>
      <c r="F243" s="132">
        <v>1</v>
      </c>
      <c r="G243" s="132">
        <v>1</v>
      </c>
      <c r="H243" s="2"/>
    </row>
    <row r="244" spans="1:8" ht="23.25" x14ac:dyDescent="0.25">
      <c r="A244" s="317"/>
      <c r="B244" s="127" t="s">
        <v>375</v>
      </c>
      <c r="C244" s="132">
        <v>0.97</v>
      </c>
      <c r="D244" s="132">
        <v>0.97</v>
      </c>
      <c r="E244" s="132">
        <v>0.97</v>
      </c>
      <c r="F244" s="132">
        <v>0.97</v>
      </c>
      <c r="G244" s="132">
        <v>0.97</v>
      </c>
      <c r="H244" s="2"/>
    </row>
    <row r="245" spans="1:8" ht="45.75" x14ac:dyDescent="0.25">
      <c r="A245" s="317"/>
      <c r="B245" s="123" t="s">
        <v>376</v>
      </c>
      <c r="C245" s="132">
        <v>1</v>
      </c>
      <c r="D245" s="132">
        <v>1</v>
      </c>
      <c r="E245" s="132">
        <v>1</v>
      </c>
      <c r="F245" s="132">
        <v>1</v>
      </c>
      <c r="G245" s="132">
        <v>1</v>
      </c>
      <c r="H245" s="2"/>
    </row>
    <row r="246" spans="1:8" ht="45.75" x14ac:dyDescent="0.25">
      <c r="A246" s="317"/>
      <c r="B246" s="123" t="s">
        <v>377</v>
      </c>
      <c r="C246" s="132">
        <v>1</v>
      </c>
      <c r="D246" s="132">
        <v>1</v>
      </c>
      <c r="E246" s="132">
        <v>1</v>
      </c>
      <c r="F246" s="132">
        <v>1</v>
      </c>
      <c r="G246" s="132">
        <v>1</v>
      </c>
      <c r="H246" s="2"/>
    </row>
    <row r="247" spans="1:8" ht="34.5" x14ac:dyDescent="0.25">
      <c r="A247" s="317"/>
      <c r="B247" s="127" t="s">
        <v>378</v>
      </c>
      <c r="C247" s="132">
        <v>1</v>
      </c>
      <c r="D247" s="132">
        <v>1</v>
      </c>
      <c r="E247" s="132">
        <v>1</v>
      </c>
      <c r="F247" s="132">
        <v>1</v>
      </c>
      <c r="G247" s="132">
        <v>1</v>
      </c>
      <c r="H247" s="2"/>
    </row>
    <row r="248" spans="1:8" ht="34.5" x14ac:dyDescent="0.25">
      <c r="A248" s="317"/>
      <c r="B248" s="127" t="s">
        <v>379</v>
      </c>
      <c r="C248" s="124">
        <v>0</v>
      </c>
      <c r="D248" s="124">
        <v>0</v>
      </c>
      <c r="E248" s="124">
        <v>0</v>
      </c>
      <c r="F248" s="124">
        <v>0</v>
      </c>
      <c r="G248" s="124">
        <v>0</v>
      </c>
      <c r="H248" s="2"/>
    </row>
    <row r="249" spans="1:8" ht="34.5" x14ac:dyDescent="0.25">
      <c r="A249" s="317"/>
      <c r="B249" s="127" t="s">
        <v>380</v>
      </c>
      <c r="C249" s="132">
        <v>0.95</v>
      </c>
      <c r="D249" s="132">
        <v>0.95</v>
      </c>
      <c r="E249" s="132">
        <v>0.95</v>
      </c>
      <c r="F249" s="132">
        <v>0.95</v>
      </c>
      <c r="G249" s="132">
        <v>0.95</v>
      </c>
      <c r="H249" s="2"/>
    </row>
    <row r="250" spans="1:8" ht="45.75" x14ac:dyDescent="0.25">
      <c r="A250" s="317"/>
      <c r="B250" s="127" t="s">
        <v>381</v>
      </c>
      <c r="C250" s="132">
        <v>0.7</v>
      </c>
      <c r="D250" s="132">
        <v>0.7</v>
      </c>
      <c r="E250" s="132">
        <v>0.7</v>
      </c>
      <c r="F250" s="132">
        <v>0.7</v>
      </c>
      <c r="G250" s="132">
        <v>0.7</v>
      </c>
      <c r="H250" s="2"/>
    </row>
    <row r="251" spans="1:8" ht="23.25" x14ac:dyDescent="0.25">
      <c r="A251" s="317"/>
      <c r="B251" s="127" t="s">
        <v>382</v>
      </c>
      <c r="C251" s="132">
        <v>0.95</v>
      </c>
      <c r="D251" s="132">
        <v>0.95</v>
      </c>
      <c r="E251" s="132">
        <v>0.95</v>
      </c>
      <c r="F251" s="132">
        <v>0.95</v>
      </c>
      <c r="G251" s="132">
        <v>0.95</v>
      </c>
      <c r="H251" s="2"/>
    </row>
    <row r="252" spans="1:8" ht="23.25" x14ac:dyDescent="0.25">
      <c r="A252" s="317"/>
      <c r="B252" s="127" t="s">
        <v>383</v>
      </c>
      <c r="C252" s="132">
        <v>1</v>
      </c>
      <c r="D252" s="132">
        <v>1</v>
      </c>
      <c r="E252" s="132">
        <v>1</v>
      </c>
      <c r="F252" s="132">
        <v>1</v>
      </c>
      <c r="G252" s="132">
        <v>1</v>
      </c>
      <c r="H252" s="2"/>
    </row>
    <row r="253" spans="1:8" ht="23.25" x14ac:dyDescent="0.25">
      <c r="A253" s="317"/>
      <c r="B253" s="127" t="s">
        <v>384</v>
      </c>
      <c r="C253" s="124">
        <v>12</v>
      </c>
      <c r="D253" s="124">
        <v>12</v>
      </c>
      <c r="E253" s="124">
        <v>12</v>
      </c>
      <c r="F253" s="124">
        <v>12</v>
      </c>
      <c r="G253" s="124">
        <v>12</v>
      </c>
      <c r="H253" s="2"/>
    </row>
    <row r="254" spans="1:8" ht="34.5" x14ac:dyDescent="0.25">
      <c r="A254" s="317"/>
      <c r="B254" s="127" t="s">
        <v>385</v>
      </c>
      <c r="C254" s="132">
        <v>1</v>
      </c>
      <c r="D254" s="132">
        <v>1</v>
      </c>
      <c r="E254" s="132">
        <v>1</v>
      </c>
      <c r="F254" s="132">
        <v>1</v>
      </c>
      <c r="G254" s="132">
        <v>1</v>
      </c>
      <c r="H254" s="2"/>
    </row>
    <row r="255" spans="1:8" ht="23.25" x14ac:dyDescent="0.25">
      <c r="A255" s="317"/>
      <c r="B255" s="127" t="s">
        <v>386</v>
      </c>
      <c r="C255" s="132">
        <v>0.05</v>
      </c>
      <c r="D255" s="132">
        <v>0.05</v>
      </c>
      <c r="E255" s="132">
        <v>0.1</v>
      </c>
      <c r="F255" s="132">
        <v>0.1</v>
      </c>
      <c r="G255" s="132">
        <v>0.1</v>
      </c>
      <c r="H255" s="2"/>
    </row>
    <row r="256" spans="1:8" ht="23.25" x14ac:dyDescent="0.25">
      <c r="A256" s="317"/>
      <c r="B256" s="127" t="s">
        <v>387</v>
      </c>
      <c r="C256" s="132">
        <v>0.8</v>
      </c>
      <c r="D256" s="132">
        <v>0.8</v>
      </c>
      <c r="E256" s="132">
        <v>0.8</v>
      </c>
      <c r="F256" s="132">
        <v>0.8</v>
      </c>
      <c r="G256" s="132">
        <v>0.8</v>
      </c>
      <c r="H256" s="2"/>
    </row>
    <row r="257" spans="1:12" x14ac:dyDescent="0.25">
      <c r="A257" s="317"/>
      <c r="B257" s="127" t="s">
        <v>388</v>
      </c>
      <c r="C257" s="132" t="s">
        <v>389</v>
      </c>
      <c r="D257" s="132" t="s">
        <v>389</v>
      </c>
      <c r="E257" s="132" t="s">
        <v>389</v>
      </c>
      <c r="F257" s="132" t="s">
        <v>389</v>
      </c>
      <c r="G257" s="132" t="s">
        <v>389</v>
      </c>
      <c r="H257" s="2"/>
    </row>
    <row r="258" spans="1:12" ht="34.5" x14ac:dyDescent="0.25">
      <c r="A258" s="317"/>
      <c r="B258" s="127" t="s">
        <v>390</v>
      </c>
      <c r="C258" s="158">
        <v>1</v>
      </c>
      <c r="D258" s="158">
        <v>1</v>
      </c>
      <c r="E258" s="158">
        <v>1</v>
      </c>
      <c r="F258" s="158">
        <v>1</v>
      </c>
      <c r="G258" s="158">
        <v>1</v>
      </c>
      <c r="H258" s="2"/>
    </row>
    <row r="259" spans="1:12" x14ac:dyDescent="0.25">
      <c r="A259" s="119" t="s">
        <v>15</v>
      </c>
      <c r="B259" s="159">
        <v>45657</v>
      </c>
      <c r="C259" s="120"/>
      <c r="D259" s="120"/>
      <c r="E259" s="120"/>
      <c r="F259" s="120"/>
      <c r="G259" s="120"/>
      <c r="H259" s="2"/>
    </row>
    <row r="260" spans="1:12" x14ac:dyDescent="0.25">
      <c r="A260" s="119" t="s">
        <v>16</v>
      </c>
      <c r="B260" s="318" t="s">
        <v>26</v>
      </c>
      <c r="C260" s="318"/>
      <c r="D260" s="318"/>
      <c r="E260" s="318"/>
      <c r="F260" s="318"/>
      <c r="G260" s="318"/>
      <c r="H260" s="2"/>
    </row>
    <row r="261" spans="1:12" x14ac:dyDescent="0.25">
      <c r="A261" s="119" t="s">
        <v>17</v>
      </c>
      <c r="B261" s="318" t="s">
        <v>391</v>
      </c>
      <c r="C261" s="318"/>
      <c r="D261" s="318"/>
      <c r="E261" s="318"/>
      <c r="F261" s="318"/>
      <c r="G261" s="318"/>
      <c r="H261" s="2"/>
    </row>
    <row r="262" spans="1:12" x14ac:dyDescent="0.25">
      <c r="A262" s="103"/>
      <c r="B262" s="114"/>
      <c r="C262" s="104"/>
      <c r="D262" s="104"/>
      <c r="E262" s="104"/>
      <c r="F262" s="104"/>
      <c r="G262" s="104"/>
      <c r="H262" s="2"/>
    </row>
    <row r="263" spans="1:12" x14ac:dyDescent="0.25">
      <c r="A263" s="103"/>
      <c r="B263" s="114"/>
      <c r="C263" s="104"/>
      <c r="D263" s="104"/>
      <c r="E263" s="104"/>
      <c r="F263" s="104"/>
      <c r="G263" s="104"/>
      <c r="H263" s="2"/>
    </row>
    <row r="264" spans="1:12" x14ac:dyDescent="0.25">
      <c r="A264" s="103"/>
      <c r="B264" s="114"/>
      <c r="C264" s="104"/>
      <c r="D264" s="104"/>
      <c r="E264" s="104"/>
      <c r="F264" s="104"/>
      <c r="G264" s="104"/>
      <c r="H264" s="2"/>
    </row>
    <row r="265" spans="1:12" ht="69" customHeight="1" x14ac:dyDescent="0.25">
      <c r="A265" s="311" t="s">
        <v>19</v>
      </c>
      <c r="B265" s="311"/>
      <c r="C265" s="311"/>
      <c r="D265" s="311"/>
      <c r="E265" s="311"/>
      <c r="F265" s="311"/>
      <c r="G265" s="311"/>
      <c r="H265" s="2"/>
    </row>
    <row r="266" spans="1:12" ht="10.5" customHeight="1" x14ac:dyDescent="0.25">
      <c r="A266" s="1"/>
      <c r="B266" s="1"/>
      <c r="C266" s="1"/>
      <c r="D266" s="1"/>
      <c r="E266" s="1"/>
      <c r="F266" s="1"/>
      <c r="G266" s="1"/>
      <c r="H266" s="2"/>
    </row>
    <row r="267" spans="1:12" x14ac:dyDescent="0.25">
      <c r="A267" s="312" t="s">
        <v>1</v>
      </c>
      <c r="B267" s="312" t="s">
        <v>2</v>
      </c>
      <c r="C267" s="312" t="s">
        <v>3</v>
      </c>
      <c r="D267" s="312"/>
      <c r="E267" s="312"/>
      <c r="F267" s="312"/>
      <c r="G267" s="312"/>
      <c r="H267" s="2"/>
    </row>
    <row r="268" spans="1:12" x14ac:dyDescent="0.25">
      <c r="A268" s="312"/>
      <c r="B268" s="312"/>
      <c r="C268" s="168">
        <v>2026</v>
      </c>
      <c r="D268" s="168">
        <v>2027</v>
      </c>
      <c r="E268" s="168">
        <v>2028</v>
      </c>
      <c r="F268" s="168">
        <v>2029</v>
      </c>
      <c r="G268" s="168" t="s">
        <v>4</v>
      </c>
      <c r="H268" s="2"/>
    </row>
    <row r="269" spans="1:12" x14ac:dyDescent="0.25">
      <c r="A269" s="141" t="s">
        <v>5</v>
      </c>
      <c r="B269" s="160">
        <v>4</v>
      </c>
      <c r="C269" s="150" t="s">
        <v>0</v>
      </c>
      <c r="D269" s="150" t="s">
        <v>0</v>
      </c>
      <c r="E269" s="150" t="s">
        <v>0</v>
      </c>
      <c r="F269" s="150" t="s">
        <v>0</v>
      </c>
      <c r="G269" s="150" t="s">
        <v>0</v>
      </c>
      <c r="H269" s="2"/>
    </row>
    <row r="270" spans="1:12" x14ac:dyDescent="0.25">
      <c r="A270" s="141" t="s">
        <v>6</v>
      </c>
      <c r="B270" s="117">
        <v>1</v>
      </c>
      <c r="C270" s="150" t="s">
        <v>0</v>
      </c>
      <c r="D270" s="150" t="s">
        <v>0</v>
      </c>
      <c r="E270" s="150" t="s">
        <v>0</v>
      </c>
      <c r="F270" s="150" t="s">
        <v>0</v>
      </c>
      <c r="G270" s="150" t="s">
        <v>0</v>
      </c>
      <c r="H270" s="2"/>
    </row>
    <row r="271" spans="1:12" x14ac:dyDescent="0.25">
      <c r="A271" s="141" t="s">
        <v>7</v>
      </c>
      <c r="B271" s="117">
        <v>10</v>
      </c>
      <c r="C271" s="150" t="s">
        <v>0</v>
      </c>
      <c r="D271" s="150" t="s">
        <v>0</v>
      </c>
      <c r="E271" s="150" t="s">
        <v>0</v>
      </c>
      <c r="F271" s="150" t="s">
        <v>0</v>
      </c>
      <c r="G271" s="150" t="s">
        <v>0</v>
      </c>
      <c r="H271" s="2"/>
      <c r="J271" s="255" t="s">
        <v>179</v>
      </c>
      <c r="K271" s="328" t="s">
        <v>180</v>
      </c>
      <c r="L271" s="328" t="s">
        <v>31</v>
      </c>
    </row>
    <row r="272" spans="1:12" x14ac:dyDescent="0.25">
      <c r="A272" s="141" t="s">
        <v>8</v>
      </c>
      <c r="B272" s="117">
        <v>301</v>
      </c>
      <c r="C272" s="150" t="s">
        <v>0</v>
      </c>
      <c r="D272" s="150" t="s">
        <v>0</v>
      </c>
      <c r="E272" s="150" t="s">
        <v>0</v>
      </c>
      <c r="F272" s="150" t="s">
        <v>0</v>
      </c>
      <c r="G272" s="150" t="s">
        <v>0</v>
      </c>
      <c r="H272" s="2"/>
      <c r="J272" s="256" t="s">
        <v>181</v>
      </c>
      <c r="K272" s="329"/>
      <c r="L272" s="329"/>
    </row>
    <row r="273" spans="1:12" x14ac:dyDescent="0.25">
      <c r="A273" s="182" t="s">
        <v>9</v>
      </c>
      <c r="B273" s="161" t="s">
        <v>289</v>
      </c>
      <c r="C273" s="183" t="s">
        <v>0</v>
      </c>
      <c r="D273" s="183" t="s">
        <v>0</v>
      </c>
      <c r="E273" s="183" t="s">
        <v>0</v>
      </c>
      <c r="F273" s="183" t="s">
        <v>0</v>
      </c>
      <c r="G273" s="183" t="s">
        <v>0</v>
      </c>
      <c r="H273" s="2"/>
      <c r="J273" s="81">
        <v>2026</v>
      </c>
      <c r="K273" s="81">
        <v>3.64</v>
      </c>
      <c r="L273" s="81">
        <f>3.64/100+1</f>
        <v>1.0364</v>
      </c>
    </row>
    <row r="274" spans="1:12" ht="24" customHeight="1" x14ac:dyDescent="0.25">
      <c r="A274" s="184" t="s">
        <v>10</v>
      </c>
      <c r="B274" s="142" t="s">
        <v>395</v>
      </c>
      <c r="C274" s="240">
        <v>700000</v>
      </c>
      <c r="D274" s="240">
        <f>C274*L274</f>
        <v>723100</v>
      </c>
      <c r="E274" s="240">
        <f>D274*L275</f>
        <v>744793</v>
      </c>
      <c r="F274" s="240">
        <f>E274*L276</f>
        <v>767136.79</v>
      </c>
      <c r="G274" s="260">
        <f>C274+D274+E274+F274</f>
        <v>2935029.79</v>
      </c>
      <c r="H274" s="2"/>
      <c r="J274" s="81">
        <v>2027</v>
      </c>
      <c r="K274" s="81">
        <v>3.3</v>
      </c>
      <c r="L274" s="81">
        <f>3.3/100+1</f>
        <v>1.0329999999999999</v>
      </c>
    </row>
    <row r="275" spans="1:12" x14ac:dyDescent="0.25">
      <c r="A275" s="181" t="s">
        <v>18</v>
      </c>
      <c r="B275" s="165">
        <v>1500</v>
      </c>
      <c r="C275" s="144"/>
      <c r="D275" s="144"/>
      <c r="E275" s="144"/>
      <c r="F275" s="144"/>
      <c r="G275" s="144"/>
      <c r="H275" s="2"/>
      <c r="J275" s="81">
        <v>2028</v>
      </c>
      <c r="K275" s="82">
        <v>3</v>
      </c>
      <c r="L275" s="83">
        <f>3/100+1</f>
        <v>1.03</v>
      </c>
    </row>
    <row r="276" spans="1:12" x14ac:dyDescent="0.25">
      <c r="A276" s="181" t="s">
        <v>148</v>
      </c>
      <c r="B276" s="165">
        <v>1600</v>
      </c>
      <c r="C276" s="144"/>
      <c r="D276" s="144"/>
      <c r="E276" s="144"/>
      <c r="F276" s="144"/>
      <c r="G276" s="144"/>
      <c r="H276" s="2"/>
      <c r="J276" s="81">
        <v>2029</v>
      </c>
      <c r="K276" s="82">
        <v>3</v>
      </c>
      <c r="L276" s="83">
        <f>3/100+1</f>
        <v>1.03</v>
      </c>
    </row>
    <row r="277" spans="1:12" x14ac:dyDescent="0.25">
      <c r="A277" s="181" t="s">
        <v>149</v>
      </c>
      <c r="B277" s="165">
        <v>1604</v>
      </c>
      <c r="C277" s="144"/>
      <c r="D277" s="144"/>
      <c r="E277" s="144"/>
      <c r="F277" s="144"/>
      <c r="G277" s="144"/>
      <c r="H277" s="2"/>
    </row>
    <row r="278" spans="1:12" x14ac:dyDescent="0.25">
      <c r="A278" s="181" t="s">
        <v>252</v>
      </c>
      <c r="B278" s="186">
        <v>1621</v>
      </c>
      <c r="C278" s="187"/>
      <c r="D278" s="187"/>
      <c r="E278" s="187"/>
      <c r="F278" s="187"/>
      <c r="G278" s="187"/>
      <c r="H278" s="2"/>
    </row>
    <row r="279" spans="1:12" ht="29.25" customHeight="1" x14ac:dyDescent="0.25">
      <c r="A279" s="141" t="s">
        <v>11</v>
      </c>
      <c r="B279" s="313" t="s">
        <v>396</v>
      </c>
      <c r="C279" s="313"/>
      <c r="D279" s="313"/>
      <c r="E279" s="313"/>
      <c r="F279" s="313"/>
      <c r="G279" s="313"/>
      <c r="H279" s="2"/>
    </row>
    <row r="280" spans="1:12" x14ac:dyDescent="0.25">
      <c r="A280" s="141" t="s">
        <v>12</v>
      </c>
      <c r="B280" s="314" t="s">
        <v>323</v>
      </c>
      <c r="C280" s="314"/>
      <c r="D280" s="314"/>
      <c r="E280" s="314"/>
      <c r="F280" s="314"/>
      <c r="G280" s="314"/>
      <c r="H280" s="2"/>
    </row>
    <row r="281" spans="1:12" x14ac:dyDescent="0.25">
      <c r="A281" s="296" t="s">
        <v>13</v>
      </c>
      <c r="B281" s="169" t="s">
        <v>324</v>
      </c>
      <c r="C281" s="170" t="s">
        <v>397</v>
      </c>
      <c r="D281" s="170" t="s">
        <v>398</v>
      </c>
      <c r="E281" s="312" t="s">
        <v>152</v>
      </c>
      <c r="F281" s="312"/>
      <c r="G281" s="312"/>
      <c r="H281" s="2"/>
    </row>
    <row r="282" spans="1:12" ht="22.5" x14ac:dyDescent="0.25">
      <c r="A282" s="297"/>
      <c r="B282" s="150" t="s">
        <v>399</v>
      </c>
      <c r="C282" s="124" t="s">
        <v>297</v>
      </c>
      <c r="D282" s="125">
        <v>45657</v>
      </c>
      <c r="E282" s="299">
        <v>0.88</v>
      </c>
      <c r="F282" s="300"/>
      <c r="G282" s="300"/>
      <c r="H282" s="2"/>
    </row>
    <row r="283" spans="1:12" x14ac:dyDescent="0.25">
      <c r="A283" s="297"/>
      <c r="B283" s="120" t="s">
        <v>400</v>
      </c>
      <c r="C283" s="124" t="s">
        <v>297</v>
      </c>
      <c r="D283" s="125">
        <v>45657</v>
      </c>
      <c r="E283" s="301">
        <v>0.1176</v>
      </c>
      <c r="F283" s="300"/>
      <c r="G283" s="300"/>
      <c r="H283" s="2"/>
    </row>
    <row r="284" spans="1:12" ht="23.25" x14ac:dyDescent="0.25">
      <c r="A284" s="297"/>
      <c r="B284" s="127" t="s">
        <v>401</v>
      </c>
      <c r="C284" s="124" t="s">
        <v>297</v>
      </c>
      <c r="D284" s="125">
        <v>45657</v>
      </c>
      <c r="E284" s="299">
        <v>0.12</v>
      </c>
      <c r="F284" s="300"/>
      <c r="G284" s="300"/>
      <c r="H284" s="2"/>
    </row>
    <row r="285" spans="1:12" ht="23.25" x14ac:dyDescent="0.25">
      <c r="A285" s="297"/>
      <c r="B285" s="127" t="s">
        <v>402</v>
      </c>
      <c r="C285" s="124" t="s">
        <v>334</v>
      </c>
      <c r="D285" s="125">
        <v>45657</v>
      </c>
      <c r="E285" s="300">
        <v>0</v>
      </c>
      <c r="F285" s="300"/>
      <c r="G285" s="300"/>
      <c r="H285" s="2"/>
    </row>
    <row r="286" spans="1:12" x14ac:dyDescent="0.25">
      <c r="A286" s="297"/>
      <c r="B286" s="120" t="s">
        <v>403</v>
      </c>
      <c r="C286" s="124" t="s">
        <v>334</v>
      </c>
      <c r="D286" s="125">
        <v>45657</v>
      </c>
      <c r="E286" s="300">
        <v>1</v>
      </c>
      <c r="F286" s="300"/>
      <c r="G286" s="300"/>
      <c r="H286" s="2"/>
    </row>
    <row r="287" spans="1:12" x14ac:dyDescent="0.25">
      <c r="A287" s="297"/>
      <c r="B287" s="120" t="s">
        <v>404</v>
      </c>
      <c r="C287" s="124" t="s">
        <v>297</v>
      </c>
      <c r="D287" s="125">
        <v>45657</v>
      </c>
      <c r="E287" s="299">
        <v>1</v>
      </c>
      <c r="F287" s="300"/>
      <c r="G287" s="300"/>
      <c r="H287" s="2"/>
    </row>
    <row r="288" spans="1:12" ht="22.5" x14ac:dyDescent="0.25">
      <c r="A288" s="297"/>
      <c r="B288" s="150" t="s">
        <v>405</v>
      </c>
      <c r="C288" s="130" t="s">
        <v>297</v>
      </c>
      <c r="D288" s="156">
        <v>45657</v>
      </c>
      <c r="E288" s="299">
        <v>1</v>
      </c>
      <c r="F288" s="300"/>
      <c r="G288" s="300"/>
      <c r="H288" s="2"/>
    </row>
    <row r="289" spans="1:8" x14ac:dyDescent="0.25">
      <c r="A289" s="297"/>
      <c r="B289" s="118" t="s">
        <v>406</v>
      </c>
      <c r="C289" s="130" t="s">
        <v>334</v>
      </c>
      <c r="D289" s="156">
        <v>45657</v>
      </c>
      <c r="E289" s="300">
        <v>0</v>
      </c>
      <c r="F289" s="300"/>
      <c r="G289" s="300"/>
      <c r="H289" s="2"/>
    </row>
    <row r="290" spans="1:8" ht="22.5" x14ac:dyDescent="0.25">
      <c r="A290" s="297"/>
      <c r="B290" s="150" t="s">
        <v>407</v>
      </c>
      <c r="C290" s="115" t="s">
        <v>297</v>
      </c>
      <c r="D290" s="115"/>
      <c r="E290" s="300" t="s">
        <v>300</v>
      </c>
      <c r="F290" s="300"/>
      <c r="G290" s="300"/>
      <c r="H290" s="2"/>
    </row>
    <row r="291" spans="1:8" x14ac:dyDescent="0.25">
      <c r="A291" s="297"/>
      <c r="B291" s="118" t="s">
        <v>408</v>
      </c>
      <c r="C291" s="115" t="s">
        <v>334</v>
      </c>
      <c r="D291" s="156">
        <v>45657</v>
      </c>
      <c r="E291" s="300">
        <v>0</v>
      </c>
      <c r="F291" s="300"/>
      <c r="G291" s="300"/>
      <c r="H291" s="2"/>
    </row>
    <row r="292" spans="1:8" ht="33.75" x14ac:dyDescent="0.25">
      <c r="A292" s="298"/>
      <c r="B292" s="117" t="s">
        <v>409</v>
      </c>
      <c r="C292" s="115" t="s">
        <v>297</v>
      </c>
      <c r="D292" s="156">
        <v>45657</v>
      </c>
      <c r="E292" s="302">
        <v>0.85</v>
      </c>
      <c r="F292" s="303"/>
      <c r="G292" s="303"/>
      <c r="H292" s="2"/>
    </row>
    <row r="293" spans="1:8" ht="33.75" x14ac:dyDescent="0.25">
      <c r="A293" s="295" t="s">
        <v>14</v>
      </c>
      <c r="B293" s="173" t="s">
        <v>410</v>
      </c>
      <c r="C293" s="174">
        <v>0.88</v>
      </c>
      <c r="D293" s="174">
        <v>0.88</v>
      </c>
      <c r="E293" s="174">
        <v>0.88</v>
      </c>
      <c r="F293" s="174">
        <v>0.88</v>
      </c>
      <c r="G293" s="132">
        <v>0.88</v>
      </c>
      <c r="H293" s="2"/>
    </row>
    <row r="294" spans="1:8" ht="22.5" x14ac:dyDescent="0.25">
      <c r="A294" s="295"/>
      <c r="B294" s="173" t="s">
        <v>411</v>
      </c>
      <c r="C294" s="176">
        <v>0.1176</v>
      </c>
      <c r="D294" s="176">
        <v>0.1176</v>
      </c>
      <c r="E294" s="176">
        <v>0.1176</v>
      </c>
      <c r="F294" s="176">
        <v>0.1176</v>
      </c>
      <c r="G294" s="133">
        <v>0.1176</v>
      </c>
      <c r="H294" s="2"/>
    </row>
    <row r="295" spans="1:8" ht="22.5" x14ac:dyDescent="0.25">
      <c r="A295" s="295"/>
      <c r="B295" s="173" t="s">
        <v>412</v>
      </c>
      <c r="C295" s="174">
        <v>0.12</v>
      </c>
      <c r="D295" s="174">
        <v>0.12</v>
      </c>
      <c r="E295" s="174">
        <v>0.12</v>
      </c>
      <c r="F295" s="174">
        <v>0.12</v>
      </c>
      <c r="G295" s="132">
        <v>0.12</v>
      </c>
      <c r="H295" s="2"/>
    </row>
    <row r="296" spans="1:8" ht="22.5" x14ac:dyDescent="0.25">
      <c r="A296" s="295"/>
      <c r="B296" s="173" t="s">
        <v>413</v>
      </c>
      <c r="C296" s="158">
        <v>0</v>
      </c>
      <c r="D296" s="158">
        <v>0</v>
      </c>
      <c r="E296" s="158">
        <v>0</v>
      </c>
      <c r="F296" s="158">
        <v>0</v>
      </c>
      <c r="G296" s="124">
        <v>0</v>
      </c>
      <c r="H296" s="2"/>
    </row>
    <row r="297" spans="1:8" ht="22.5" x14ac:dyDescent="0.25">
      <c r="A297" s="295"/>
      <c r="B297" s="173" t="s">
        <v>414</v>
      </c>
      <c r="C297" s="124">
        <v>0</v>
      </c>
      <c r="D297" s="124">
        <v>0</v>
      </c>
      <c r="E297" s="124">
        <v>0</v>
      </c>
      <c r="F297" s="124">
        <v>0</v>
      </c>
      <c r="G297" s="124">
        <v>0</v>
      </c>
      <c r="H297" s="2"/>
    </row>
    <row r="298" spans="1:8" ht="22.5" x14ac:dyDescent="0.25">
      <c r="A298" s="295"/>
      <c r="B298" s="173" t="s">
        <v>415</v>
      </c>
      <c r="C298" s="132">
        <v>1</v>
      </c>
      <c r="D298" s="132">
        <v>1</v>
      </c>
      <c r="E298" s="132">
        <v>1</v>
      </c>
      <c r="F298" s="132">
        <v>1</v>
      </c>
      <c r="G298" s="132">
        <v>1</v>
      </c>
      <c r="H298" s="2"/>
    </row>
    <row r="299" spans="1:8" ht="22.5" x14ac:dyDescent="0.25">
      <c r="A299" s="295"/>
      <c r="B299" s="173" t="s">
        <v>416</v>
      </c>
      <c r="C299" s="132">
        <v>1</v>
      </c>
      <c r="D299" s="132">
        <v>1</v>
      </c>
      <c r="E299" s="132">
        <v>1</v>
      </c>
      <c r="F299" s="132">
        <v>1</v>
      </c>
      <c r="G299" s="132">
        <v>1</v>
      </c>
      <c r="H299" s="2"/>
    </row>
    <row r="300" spans="1:8" ht="22.5" x14ac:dyDescent="0.25">
      <c r="A300" s="295"/>
      <c r="B300" s="150" t="s">
        <v>417</v>
      </c>
      <c r="C300" s="115">
        <v>0</v>
      </c>
      <c r="D300" s="115">
        <v>0</v>
      </c>
      <c r="E300" s="115">
        <v>0</v>
      </c>
      <c r="F300" s="115">
        <v>0</v>
      </c>
      <c r="G300" s="177">
        <v>0</v>
      </c>
      <c r="H300" s="2"/>
    </row>
    <row r="301" spans="1:8" ht="22.5" x14ac:dyDescent="0.25">
      <c r="A301" s="295"/>
      <c r="B301" s="173" t="s">
        <v>418</v>
      </c>
      <c r="C301" s="132">
        <v>0.7</v>
      </c>
      <c r="D301" s="132">
        <v>0.7</v>
      </c>
      <c r="E301" s="132">
        <v>0.7</v>
      </c>
      <c r="F301" s="132">
        <v>0.7</v>
      </c>
      <c r="G301" s="132">
        <v>0.7</v>
      </c>
      <c r="H301" s="2"/>
    </row>
    <row r="302" spans="1:8" ht="22.5" x14ac:dyDescent="0.25">
      <c r="A302" s="295"/>
      <c r="B302" s="173" t="s">
        <v>419</v>
      </c>
      <c r="C302" s="124">
        <v>0</v>
      </c>
      <c r="D302" s="124">
        <v>0</v>
      </c>
      <c r="E302" s="124">
        <v>0</v>
      </c>
      <c r="F302" s="124">
        <v>0</v>
      </c>
      <c r="G302" s="124">
        <v>0</v>
      </c>
      <c r="H302" s="2"/>
    </row>
    <row r="303" spans="1:8" ht="22.5" x14ac:dyDescent="0.25">
      <c r="A303" s="295"/>
      <c r="B303" s="150" t="s">
        <v>420</v>
      </c>
      <c r="C303" s="130">
        <v>0.85</v>
      </c>
      <c r="D303" s="130">
        <v>0.85</v>
      </c>
      <c r="E303" s="130">
        <v>0.85</v>
      </c>
      <c r="F303" s="130">
        <v>0.85</v>
      </c>
      <c r="G303" s="130">
        <v>0.85</v>
      </c>
      <c r="H303" s="2"/>
    </row>
    <row r="304" spans="1:8" x14ac:dyDescent="0.25">
      <c r="A304" s="178" t="s">
        <v>15</v>
      </c>
      <c r="B304" s="179">
        <v>45657</v>
      </c>
      <c r="C304" s="118"/>
      <c r="D304" s="118"/>
      <c r="E304" s="118"/>
      <c r="F304" s="118"/>
      <c r="G304" s="118"/>
      <c r="H304" s="2"/>
    </row>
    <row r="305" spans="1:12" x14ac:dyDescent="0.25">
      <c r="A305" s="178" t="s">
        <v>16</v>
      </c>
      <c r="B305" s="118" t="s">
        <v>421</v>
      </c>
      <c r="C305" s="118"/>
      <c r="D305" s="118"/>
      <c r="E305" s="118"/>
      <c r="F305" s="118"/>
      <c r="G305" s="118"/>
      <c r="H305" s="2"/>
    </row>
    <row r="306" spans="1:12" x14ac:dyDescent="0.25">
      <c r="A306" s="178" t="s">
        <v>17</v>
      </c>
      <c r="B306" s="180" t="s">
        <v>422</v>
      </c>
      <c r="C306" s="180"/>
      <c r="D306" s="180"/>
      <c r="E306" s="180"/>
      <c r="F306" s="180"/>
      <c r="G306" s="180"/>
      <c r="H306" s="2"/>
    </row>
    <row r="307" spans="1:12" x14ac:dyDescent="0.25">
      <c r="A307" s="103"/>
      <c r="B307" s="189"/>
      <c r="C307" s="189"/>
      <c r="D307" s="189"/>
      <c r="E307" s="189"/>
      <c r="F307" s="189"/>
      <c r="G307" s="189"/>
      <c r="H307" s="2"/>
    </row>
    <row r="308" spans="1:12" x14ac:dyDescent="0.25">
      <c r="A308" s="103"/>
      <c r="B308" s="189"/>
      <c r="C308" s="189"/>
      <c r="D308" s="189"/>
      <c r="E308" s="189"/>
      <c r="F308" s="189"/>
      <c r="G308" s="189"/>
      <c r="H308" s="2"/>
    </row>
    <row r="309" spans="1:12" x14ac:dyDescent="0.25">
      <c r="A309" s="103"/>
      <c r="B309" s="189"/>
      <c r="C309" s="189"/>
      <c r="D309" s="189"/>
      <c r="E309" s="189"/>
      <c r="F309" s="189"/>
      <c r="G309" s="189"/>
      <c r="H309" s="2"/>
    </row>
    <row r="310" spans="1:12" x14ac:dyDescent="0.25">
      <c r="A310" s="103"/>
      <c r="B310" s="189"/>
      <c r="C310" s="189"/>
      <c r="D310" s="189"/>
      <c r="E310" s="189"/>
      <c r="F310" s="189"/>
      <c r="G310" s="189"/>
      <c r="H310" s="2"/>
    </row>
    <row r="311" spans="1:12" x14ac:dyDescent="0.25">
      <c r="A311" s="103"/>
      <c r="B311" s="189"/>
      <c r="C311" s="189"/>
      <c r="D311" s="189"/>
      <c r="E311" s="189"/>
      <c r="F311" s="189"/>
      <c r="G311" s="189"/>
      <c r="H311" s="2"/>
    </row>
    <row r="312" spans="1:12" x14ac:dyDescent="0.25">
      <c r="A312" s="103"/>
      <c r="B312" s="189"/>
      <c r="C312" s="189"/>
      <c r="D312" s="189"/>
      <c r="E312" s="189"/>
      <c r="F312" s="189"/>
      <c r="G312" s="189"/>
      <c r="H312" s="2"/>
    </row>
    <row r="313" spans="1:12" x14ac:dyDescent="0.25">
      <c r="A313" s="103"/>
      <c r="B313" s="189"/>
      <c r="C313" s="189"/>
      <c r="D313" s="189"/>
      <c r="E313" s="189"/>
      <c r="F313" s="189"/>
      <c r="G313" s="189"/>
      <c r="H313" s="2"/>
    </row>
    <row r="314" spans="1:12" x14ac:dyDescent="0.25">
      <c r="A314" s="103"/>
      <c r="B314" s="189"/>
      <c r="C314" s="189"/>
      <c r="D314" s="189"/>
      <c r="E314" s="189"/>
      <c r="F314" s="189"/>
      <c r="G314" s="189"/>
      <c r="H314" s="2"/>
    </row>
    <row r="315" spans="1:12" ht="76.5" customHeight="1" x14ac:dyDescent="0.25">
      <c r="A315" s="311" t="s">
        <v>19</v>
      </c>
      <c r="B315" s="311"/>
      <c r="C315" s="311"/>
      <c r="D315" s="311"/>
      <c r="E315" s="311"/>
      <c r="F315" s="311"/>
      <c r="G315" s="311"/>
      <c r="H315" s="2"/>
    </row>
    <row r="316" spans="1:12" ht="6.75" customHeight="1" x14ac:dyDescent="0.25">
      <c r="A316" s="1"/>
      <c r="B316" s="1"/>
      <c r="C316" s="1"/>
      <c r="D316" s="1"/>
      <c r="E316" s="1"/>
      <c r="F316" s="1"/>
      <c r="G316" s="1"/>
      <c r="H316" s="2"/>
    </row>
    <row r="317" spans="1:12" x14ac:dyDescent="0.25">
      <c r="A317" s="312" t="s">
        <v>1</v>
      </c>
      <c r="B317" s="312" t="s">
        <v>2</v>
      </c>
      <c r="C317" s="312" t="s">
        <v>3</v>
      </c>
      <c r="D317" s="312"/>
      <c r="E317" s="312"/>
      <c r="F317" s="312"/>
      <c r="G317" s="312"/>
      <c r="H317" s="2"/>
    </row>
    <row r="318" spans="1:12" x14ac:dyDescent="0.25">
      <c r="A318" s="312"/>
      <c r="B318" s="312"/>
      <c r="C318" s="171">
        <v>2026</v>
      </c>
      <c r="D318" s="171">
        <v>2027</v>
      </c>
      <c r="E318" s="171">
        <v>2028</v>
      </c>
      <c r="F318" s="171">
        <v>2029</v>
      </c>
      <c r="G318" s="171" t="s">
        <v>4</v>
      </c>
      <c r="H318" s="2"/>
    </row>
    <row r="319" spans="1:12" x14ac:dyDescent="0.25">
      <c r="A319" s="141" t="s">
        <v>445</v>
      </c>
      <c r="B319" s="152">
        <v>4</v>
      </c>
      <c r="C319" s="150" t="s">
        <v>0</v>
      </c>
      <c r="D319" s="150" t="s">
        <v>0</v>
      </c>
      <c r="E319" s="150" t="s">
        <v>0</v>
      </c>
      <c r="F319" s="150" t="s">
        <v>0</v>
      </c>
      <c r="G319" s="150" t="s">
        <v>0</v>
      </c>
      <c r="H319" s="2"/>
    </row>
    <row r="320" spans="1:12" x14ac:dyDescent="0.25">
      <c r="A320" s="141" t="s">
        <v>6</v>
      </c>
      <c r="B320" s="152">
        <v>1</v>
      </c>
      <c r="C320" s="150" t="s">
        <v>0</v>
      </c>
      <c r="D320" s="150" t="s">
        <v>0</v>
      </c>
      <c r="E320" s="150" t="s">
        <v>0</v>
      </c>
      <c r="F320" s="150" t="s">
        <v>0</v>
      </c>
      <c r="G320" s="150" t="s">
        <v>0</v>
      </c>
      <c r="H320" s="2"/>
      <c r="J320" s="255" t="s">
        <v>179</v>
      </c>
      <c r="K320" s="328" t="s">
        <v>180</v>
      </c>
      <c r="L320" s="328" t="s">
        <v>31</v>
      </c>
    </row>
    <row r="321" spans="1:12" x14ac:dyDescent="0.25">
      <c r="A321" s="141" t="s">
        <v>7</v>
      </c>
      <c r="B321" s="152">
        <v>10</v>
      </c>
      <c r="C321" s="150" t="s">
        <v>0</v>
      </c>
      <c r="D321" s="150" t="s">
        <v>0</v>
      </c>
      <c r="E321" s="150" t="s">
        <v>0</v>
      </c>
      <c r="F321" s="150" t="s">
        <v>0</v>
      </c>
      <c r="G321" s="150" t="s">
        <v>0</v>
      </c>
      <c r="H321" s="2"/>
      <c r="J321" s="256" t="s">
        <v>181</v>
      </c>
      <c r="K321" s="329"/>
      <c r="L321" s="329"/>
    </row>
    <row r="322" spans="1:12" x14ac:dyDescent="0.25">
      <c r="A322" s="141" t="s">
        <v>8</v>
      </c>
      <c r="B322" s="228">
        <v>302</v>
      </c>
      <c r="C322" s="150" t="s">
        <v>0</v>
      </c>
      <c r="D322" s="150" t="s">
        <v>0</v>
      </c>
      <c r="E322" s="150" t="s">
        <v>0</v>
      </c>
      <c r="F322" s="150" t="s">
        <v>0</v>
      </c>
      <c r="G322" s="150" t="s">
        <v>0</v>
      </c>
      <c r="H322" s="2"/>
      <c r="J322" s="81">
        <v>2026</v>
      </c>
      <c r="K322" s="81">
        <v>3.64</v>
      </c>
      <c r="L322" s="81">
        <f>3.64/100+1</f>
        <v>1.0364</v>
      </c>
    </row>
    <row r="323" spans="1:12" x14ac:dyDescent="0.25">
      <c r="A323" s="141" t="s">
        <v>9</v>
      </c>
      <c r="B323" s="161" t="s">
        <v>424</v>
      </c>
      <c r="C323" s="183" t="s">
        <v>0</v>
      </c>
      <c r="D323" s="183" t="s">
        <v>0</v>
      </c>
      <c r="E323" s="183" t="s">
        <v>0</v>
      </c>
      <c r="F323" s="183" t="s">
        <v>0</v>
      </c>
      <c r="G323" s="183" t="s">
        <v>0</v>
      </c>
      <c r="H323" s="2"/>
      <c r="J323" s="81">
        <v>2027</v>
      </c>
      <c r="K323" s="81">
        <v>3.3</v>
      </c>
      <c r="L323" s="81">
        <f>3.3/100+1</f>
        <v>1.0329999999999999</v>
      </c>
    </row>
    <row r="324" spans="1:12" ht="22.5" x14ac:dyDescent="0.25">
      <c r="A324" s="181" t="s">
        <v>10</v>
      </c>
      <c r="B324" s="162" t="s">
        <v>425</v>
      </c>
      <c r="C324" s="241">
        <v>600000</v>
      </c>
      <c r="D324" s="241">
        <f>C324*L323</f>
        <v>619800</v>
      </c>
      <c r="E324" s="241">
        <f>D324*L324</f>
        <v>638394</v>
      </c>
      <c r="F324" s="241">
        <f>E324*L325</f>
        <v>657545.82000000007</v>
      </c>
      <c r="G324" s="261">
        <f>C324+D324+E324+F324</f>
        <v>2515739.8200000003</v>
      </c>
      <c r="H324" s="2"/>
      <c r="J324" s="81">
        <v>2028</v>
      </c>
      <c r="K324" s="82">
        <v>3</v>
      </c>
      <c r="L324" s="83">
        <f>3/100+1</f>
        <v>1.03</v>
      </c>
    </row>
    <row r="325" spans="1:12" x14ac:dyDescent="0.25">
      <c r="A325" s="181" t="s">
        <v>18</v>
      </c>
      <c r="B325" s="165">
        <v>1500</v>
      </c>
      <c r="C325" s="162"/>
      <c r="D325" s="162"/>
      <c r="E325" s="162"/>
      <c r="F325" s="162"/>
      <c r="G325" s="162"/>
      <c r="H325" s="2"/>
      <c r="J325" s="81">
        <v>2029</v>
      </c>
      <c r="K325" s="82">
        <v>3</v>
      </c>
      <c r="L325" s="83">
        <f>3/100+1</f>
        <v>1.03</v>
      </c>
    </row>
    <row r="326" spans="1:12" x14ac:dyDescent="0.25">
      <c r="A326" s="181" t="s">
        <v>148</v>
      </c>
      <c r="B326" s="143">
        <v>1600</v>
      </c>
      <c r="C326" s="142"/>
      <c r="D326" s="142"/>
      <c r="E326" s="142"/>
      <c r="F326" s="142"/>
      <c r="G326" s="142"/>
      <c r="H326" s="2"/>
    </row>
    <row r="327" spans="1:12" x14ac:dyDescent="0.25">
      <c r="A327" s="181" t="s">
        <v>149</v>
      </c>
      <c r="B327" s="186">
        <v>1621</v>
      </c>
      <c r="C327" s="187"/>
      <c r="D327" s="187"/>
      <c r="E327" s="187"/>
      <c r="F327" s="187"/>
      <c r="G327" s="187"/>
      <c r="H327" s="2"/>
    </row>
    <row r="328" spans="1:12" ht="43.5" customHeight="1" x14ac:dyDescent="0.25">
      <c r="A328" s="141" t="s">
        <v>11</v>
      </c>
      <c r="B328" s="313" t="s">
        <v>426</v>
      </c>
      <c r="C328" s="384"/>
      <c r="D328" s="384"/>
      <c r="E328" s="384"/>
      <c r="F328" s="384"/>
      <c r="G328" s="384"/>
      <c r="H328" s="2"/>
    </row>
    <row r="329" spans="1:12" x14ac:dyDescent="0.25">
      <c r="A329" s="141" t="s">
        <v>12</v>
      </c>
      <c r="B329" s="314" t="s">
        <v>427</v>
      </c>
      <c r="C329" s="314"/>
      <c r="D329" s="314"/>
      <c r="E329" s="314"/>
      <c r="F329" s="314"/>
      <c r="G329" s="314"/>
      <c r="H329" s="2"/>
    </row>
    <row r="330" spans="1:12" x14ac:dyDescent="0.25">
      <c r="A330" s="385" t="s">
        <v>13</v>
      </c>
      <c r="B330" s="170" t="s">
        <v>27</v>
      </c>
      <c r="C330" s="170" t="s">
        <v>397</v>
      </c>
      <c r="D330" s="170" t="s">
        <v>29</v>
      </c>
      <c r="E330" s="312" t="s">
        <v>152</v>
      </c>
      <c r="F330" s="312"/>
      <c r="G330" s="312"/>
      <c r="H330" s="2"/>
    </row>
    <row r="331" spans="1:12" ht="22.5" x14ac:dyDescent="0.25">
      <c r="A331" s="385"/>
      <c r="B331" s="173" t="s">
        <v>428</v>
      </c>
      <c r="C331" s="158" t="s">
        <v>297</v>
      </c>
      <c r="D331" s="194">
        <v>45657</v>
      </c>
      <c r="E331" s="386">
        <v>0.54449999999999998</v>
      </c>
      <c r="F331" s="383"/>
      <c r="G331" s="383"/>
      <c r="H331" s="2"/>
    </row>
    <row r="332" spans="1:12" x14ac:dyDescent="0.25">
      <c r="A332" s="385"/>
      <c r="B332" s="175" t="s">
        <v>429</v>
      </c>
      <c r="C332" s="158" t="s">
        <v>297</v>
      </c>
      <c r="D332" s="194">
        <v>45657</v>
      </c>
      <c r="E332" s="382">
        <v>0.7</v>
      </c>
      <c r="F332" s="383"/>
      <c r="G332" s="383"/>
      <c r="H332" s="2"/>
    </row>
    <row r="333" spans="1:12" x14ac:dyDescent="0.25">
      <c r="A333" s="385"/>
      <c r="B333" s="175" t="s">
        <v>430</v>
      </c>
      <c r="C333" s="158" t="s">
        <v>331</v>
      </c>
      <c r="D333" s="194">
        <v>45657</v>
      </c>
      <c r="E333" s="387">
        <v>121.65</v>
      </c>
      <c r="F333" s="387"/>
      <c r="G333" s="387"/>
      <c r="H333" s="2"/>
    </row>
    <row r="334" spans="1:12" ht="22.5" x14ac:dyDescent="0.25">
      <c r="A334" s="385"/>
      <c r="B334" s="173" t="s">
        <v>431</v>
      </c>
      <c r="C334" s="158" t="s">
        <v>334</v>
      </c>
      <c r="D334" s="194">
        <v>45657</v>
      </c>
      <c r="E334" s="383">
        <v>1</v>
      </c>
      <c r="F334" s="383"/>
      <c r="G334" s="383"/>
      <c r="H334" s="2"/>
    </row>
    <row r="335" spans="1:12" ht="22.5" x14ac:dyDescent="0.25">
      <c r="A335" s="385"/>
      <c r="B335" s="173" t="s">
        <v>432</v>
      </c>
      <c r="C335" s="158" t="s">
        <v>334</v>
      </c>
      <c r="D335" s="194">
        <v>45657</v>
      </c>
      <c r="E335" s="383">
        <v>1</v>
      </c>
      <c r="F335" s="383"/>
      <c r="G335" s="383"/>
      <c r="H335" s="2"/>
    </row>
    <row r="336" spans="1:12" x14ac:dyDescent="0.25">
      <c r="A336" s="385"/>
      <c r="B336" s="175" t="s">
        <v>433</v>
      </c>
      <c r="C336" s="158" t="s">
        <v>334</v>
      </c>
      <c r="D336" s="194">
        <v>45657</v>
      </c>
      <c r="E336" s="383">
        <v>9</v>
      </c>
      <c r="F336" s="383"/>
      <c r="G336" s="383"/>
      <c r="H336" s="2"/>
    </row>
    <row r="337" spans="1:8" ht="22.5" x14ac:dyDescent="0.25">
      <c r="A337" s="385"/>
      <c r="B337" s="173" t="s">
        <v>434</v>
      </c>
      <c r="C337" s="158" t="s">
        <v>334</v>
      </c>
      <c r="D337" s="194">
        <v>45657</v>
      </c>
      <c r="E337" s="383">
        <v>4000</v>
      </c>
      <c r="F337" s="383"/>
      <c r="G337" s="383"/>
      <c r="H337" s="2"/>
    </row>
    <row r="338" spans="1:8" ht="22.5" x14ac:dyDescent="0.25">
      <c r="A338" s="385"/>
      <c r="B338" s="173" t="s">
        <v>435</v>
      </c>
      <c r="C338" s="158" t="s">
        <v>334</v>
      </c>
      <c r="D338" s="195">
        <v>45657</v>
      </c>
      <c r="E338" s="383">
        <v>1</v>
      </c>
      <c r="F338" s="383"/>
      <c r="G338" s="383"/>
      <c r="H338" s="2"/>
    </row>
    <row r="339" spans="1:8" ht="22.5" x14ac:dyDescent="0.25">
      <c r="A339" s="295" t="s">
        <v>14</v>
      </c>
      <c r="B339" s="150" t="s">
        <v>436</v>
      </c>
      <c r="C339" s="196">
        <v>0.54449999999999998</v>
      </c>
      <c r="D339" s="196">
        <v>0.54449999999999998</v>
      </c>
      <c r="E339" s="196">
        <v>0.54449999999999998</v>
      </c>
      <c r="F339" s="196">
        <v>0.54449999999999998</v>
      </c>
      <c r="G339" s="133">
        <v>0.54449999999999998</v>
      </c>
      <c r="H339" s="2"/>
    </row>
    <row r="340" spans="1:8" ht="34.5" x14ac:dyDescent="0.25">
      <c r="A340" s="295"/>
      <c r="B340" s="127" t="s">
        <v>437</v>
      </c>
      <c r="C340" s="157">
        <v>0.7</v>
      </c>
      <c r="D340" s="157">
        <v>0.7</v>
      </c>
      <c r="E340" s="157">
        <v>0.71</v>
      </c>
      <c r="F340" s="157">
        <v>0.72</v>
      </c>
      <c r="G340" s="157">
        <v>0.73</v>
      </c>
      <c r="H340" s="2"/>
    </row>
    <row r="341" spans="1:8" ht="34.5" x14ac:dyDescent="0.25">
      <c r="A341" s="295"/>
      <c r="B341" s="123" t="s">
        <v>438</v>
      </c>
      <c r="C341" s="155">
        <v>121.65</v>
      </c>
      <c r="D341" s="155">
        <v>121.65</v>
      </c>
      <c r="E341" s="155">
        <v>121.65</v>
      </c>
      <c r="F341" s="155">
        <v>121.65</v>
      </c>
      <c r="G341" s="155">
        <v>121.65</v>
      </c>
      <c r="H341" s="2"/>
    </row>
    <row r="342" spans="1:8" ht="23.25" x14ac:dyDescent="0.25">
      <c r="A342" s="295"/>
      <c r="B342" s="127" t="s">
        <v>439</v>
      </c>
      <c r="C342" s="155">
        <v>1</v>
      </c>
      <c r="D342" s="155">
        <v>1</v>
      </c>
      <c r="E342" s="155">
        <v>1</v>
      </c>
      <c r="F342" s="155">
        <v>1</v>
      </c>
      <c r="G342" s="155">
        <v>4</v>
      </c>
      <c r="H342" s="2"/>
    </row>
    <row r="343" spans="1:8" ht="23.25" x14ac:dyDescent="0.25">
      <c r="A343" s="295"/>
      <c r="B343" s="127" t="s">
        <v>440</v>
      </c>
      <c r="C343" s="155">
        <v>1</v>
      </c>
      <c r="D343" s="155">
        <v>1</v>
      </c>
      <c r="E343" s="155">
        <v>1</v>
      </c>
      <c r="F343" s="155">
        <v>1</v>
      </c>
      <c r="G343" s="155">
        <v>4</v>
      </c>
      <c r="H343" s="2"/>
    </row>
    <row r="344" spans="1:8" ht="34.5" x14ac:dyDescent="0.25">
      <c r="A344" s="295"/>
      <c r="B344" s="127" t="s">
        <v>441</v>
      </c>
      <c r="C344" s="158">
        <v>9</v>
      </c>
      <c r="D344" s="158">
        <v>9</v>
      </c>
      <c r="E344" s="158">
        <v>9</v>
      </c>
      <c r="F344" s="158">
        <v>9</v>
      </c>
      <c r="G344" s="158">
        <v>36</v>
      </c>
      <c r="H344" s="2"/>
    </row>
    <row r="345" spans="1:8" ht="23.25" x14ac:dyDescent="0.25">
      <c r="A345" s="295"/>
      <c r="B345" s="127" t="s">
        <v>442</v>
      </c>
      <c r="C345" s="158">
        <v>4500</v>
      </c>
      <c r="D345" s="158">
        <v>4500</v>
      </c>
      <c r="E345" s="158">
        <v>4500</v>
      </c>
      <c r="F345" s="158">
        <v>4500</v>
      </c>
      <c r="G345" s="158">
        <v>18000</v>
      </c>
      <c r="H345" s="2"/>
    </row>
    <row r="346" spans="1:8" ht="34.5" x14ac:dyDescent="0.25">
      <c r="A346" s="295"/>
      <c r="B346" s="127" t="s">
        <v>443</v>
      </c>
      <c r="C346" s="158">
        <v>1</v>
      </c>
      <c r="D346" s="158">
        <v>1</v>
      </c>
      <c r="E346" s="158">
        <v>1</v>
      </c>
      <c r="F346" s="158">
        <v>1</v>
      </c>
      <c r="G346" s="158">
        <v>4</v>
      </c>
      <c r="H346" s="2"/>
    </row>
    <row r="347" spans="1:8" x14ac:dyDescent="0.25">
      <c r="A347" s="178" t="s">
        <v>15</v>
      </c>
      <c r="B347" s="179">
        <v>45657</v>
      </c>
      <c r="C347" s="118"/>
      <c r="D347" s="118"/>
      <c r="E347" s="118"/>
      <c r="F347" s="118"/>
      <c r="G347" s="118"/>
      <c r="H347" s="2"/>
    </row>
    <row r="348" spans="1:8" x14ac:dyDescent="0.25">
      <c r="A348" s="178" t="s">
        <v>16</v>
      </c>
      <c r="B348" s="118" t="s">
        <v>26</v>
      </c>
      <c r="C348" s="118"/>
      <c r="D348" s="118"/>
      <c r="E348" s="118"/>
      <c r="F348" s="118"/>
      <c r="G348" s="118"/>
      <c r="H348" s="2"/>
    </row>
    <row r="349" spans="1:8" ht="33.75" customHeight="1" x14ac:dyDescent="0.25">
      <c r="A349" s="178" t="s">
        <v>17</v>
      </c>
      <c r="B349" s="314" t="s">
        <v>444</v>
      </c>
      <c r="C349" s="388"/>
      <c r="D349" s="388"/>
      <c r="E349" s="388"/>
      <c r="F349" s="388"/>
      <c r="G349" s="388"/>
      <c r="H349" s="2"/>
    </row>
    <row r="350" spans="1:8" x14ac:dyDescent="0.25">
      <c r="A350" s="103"/>
      <c r="B350" s="189"/>
      <c r="C350" s="189"/>
      <c r="D350" s="189"/>
      <c r="E350" s="189"/>
      <c r="F350" s="189"/>
      <c r="G350" s="189"/>
      <c r="H350" s="2"/>
    </row>
    <row r="351" spans="1:8" x14ac:dyDescent="0.25">
      <c r="A351" s="103"/>
      <c r="B351" s="189"/>
      <c r="C351" s="189"/>
      <c r="D351" s="189"/>
      <c r="E351" s="189"/>
      <c r="F351" s="189"/>
      <c r="G351" s="189"/>
      <c r="H351" s="2"/>
    </row>
    <row r="352" spans="1:8" x14ac:dyDescent="0.25">
      <c r="A352" s="103"/>
      <c r="B352" s="189"/>
      <c r="C352" s="189"/>
      <c r="D352" s="189"/>
      <c r="E352" s="189"/>
      <c r="F352" s="189"/>
      <c r="G352" s="189"/>
      <c r="H352" s="2"/>
    </row>
    <row r="353" spans="1:8" x14ac:dyDescent="0.25">
      <c r="A353" s="103"/>
      <c r="B353" s="189"/>
      <c r="C353" s="189"/>
      <c r="D353" s="189"/>
      <c r="E353" s="189"/>
      <c r="F353" s="189"/>
      <c r="G353" s="189"/>
      <c r="H353" s="2"/>
    </row>
    <row r="354" spans="1:8" x14ac:dyDescent="0.25">
      <c r="A354" s="103"/>
      <c r="B354" s="189"/>
      <c r="C354" s="189"/>
      <c r="D354" s="189"/>
      <c r="E354" s="189"/>
      <c r="F354" s="189"/>
      <c r="G354" s="189"/>
      <c r="H354" s="2"/>
    </row>
    <row r="355" spans="1:8" x14ac:dyDescent="0.25">
      <c r="A355" s="103"/>
      <c r="B355" s="189"/>
      <c r="C355" s="189"/>
      <c r="D355" s="189"/>
      <c r="E355" s="189"/>
      <c r="F355" s="189"/>
      <c r="G355" s="189"/>
      <c r="H355" s="2"/>
    </row>
    <row r="356" spans="1:8" x14ac:dyDescent="0.25">
      <c r="A356" s="103"/>
      <c r="B356" s="189"/>
      <c r="C356" s="189"/>
      <c r="D356" s="189"/>
      <c r="E356" s="189"/>
      <c r="F356" s="189"/>
      <c r="G356" s="189"/>
      <c r="H356" s="2"/>
    </row>
    <row r="357" spans="1:8" x14ac:dyDescent="0.25">
      <c r="A357" s="103"/>
      <c r="B357" s="189"/>
      <c r="C357" s="189"/>
      <c r="D357" s="189"/>
      <c r="E357" s="189"/>
      <c r="F357" s="189"/>
      <c r="G357" s="189"/>
      <c r="H357" s="2"/>
    </row>
    <row r="358" spans="1:8" x14ac:dyDescent="0.25">
      <c r="A358" s="103"/>
      <c r="B358" s="189"/>
      <c r="C358" s="189"/>
      <c r="D358" s="189"/>
      <c r="E358" s="189"/>
      <c r="F358" s="189"/>
      <c r="G358" s="189"/>
      <c r="H358" s="2"/>
    </row>
    <row r="359" spans="1:8" x14ac:dyDescent="0.25">
      <c r="A359" s="103"/>
      <c r="B359" s="189"/>
      <c r="C359" s="189"/>
      <c r="D359" s="189"/>
      <c r="E359" s="189"/>
      <c r="F359" s="189"/>
      <c r="G359" s="189"/>
      <c r="H359" s="2"/>
    </row>
    <row r="360" spans="1:8" x14ac:dyDescent="0.25">
      <c r="A360" s="103"/>
      <c r="B360" s="189"/>
      <c r="C360" s="189"/>
      <c r="D360" s="189"/>
      <c r="E360" s="189"/>
      <c r="F360" s="189"/>
      <c r="G360" s="189"/>
      <c r="H360" s="2"/>
    </row>
    <row r="361" spans="1:8" x14ac:dyDescent="0.25">
      <c r="A361" s="103"/>
      <c r="B361" s="189"/>
      <c r="C361" s="189"/>
      <c r="D361" s="189"/>
      <c r="E361" s="189"/>
      <c r="F361" s="189"/>
      <c r="G361" s="189"/>
      <c r="H361" s="2"/>
    </row>
    <row r="362" spans="1:8" x14ac:dyDescent="0.25">
      <c r="A362" s="103"/>
      <c r="B362" s="189"/>
      <c r="C362" s="189"/>
      <c r="D362" s="189"/>
      <c r="E362" s="189"/>
      <c r="F362" s="189"/>
      <c r="G362" s="189"/>
      <c r="H362" s="2"/>
    </row>
    <row r="363" spans="1:8" ht="72" customHeight="1" x14ac:dyDescent="0.25">
      <c r="A363" s="311" t="s">
        <v>19</v>
      </c>
      <c r="B363" s="311"/>
      <c r="C363" s="311"/>
      <c r="D363" s="311"/>
      <c r="E363" s="311"/>
      <c r="F363" s="311"/>
      <c r="G363" s="311"/>
      <c r="H363" s="2"/>
    </row>
    <row r="364" spans="1:8" x14ac:dyDescent="0.25">
      <c r="A364" s="51"/>
      <c r="B364" s="51"/>
      <c r="C364" s="51"/>
      <c r="D364" s="51"/>
      <c r="E364" s="51"/>
      <c r="F364" s="51"/>
      <c r="G364" s="51"/>
      <c r="H364" s="2"/>
    </row>
    <row r="365" spans="1:8" x14ac:dyDescent="0.25">
      <c r="A365" s="312" t="s">
        <v>1</v>
      </c>
      <c r="B365" s="312" t="s">
        <v>2</v>
      </c>
      <c r="C365" s="312" t="s">
        <v>3</v>
      </c>
      <c r="D365" s="312"/>
      <c r="E365" s="312"/>
      <c r="F365" s="312"/>
      <c r="G365" s="312"/>
      <c r="H365" s="2"/>
    </row>
    <row r="366" spans="1:8" x14ac:dyDescent="0.25">
      <c r="A366" s="312"/>
      <c r="B366" s="312"/>
      <c r="C366" s="171">
        <v>2026</v>
      </c>
      <c r="D366" s="171">
        <v>2027</v>
      </c>
      <c r="E366" s="171">
        <v>2028</v>
      </c>
      <c r="F366" s="171">
        <v>2029</v>
      </c>
      <c r="G366" s="171" t="s">
        <v>4</v>
      </c>
      <c r="H366" s="2"/>
    </row>
    <row r="367" spans="1:8" x14ac:dyDescent="0.25">
      <c r="A367" s="141" t="s">
        <v>5</v>
      </c>
      <c r="B367" s="152">
        <v>4</v>
      </c>
      <c r="C367" s="150" t="s">
        <v>0</v>
      </c>
      <c r="D367" s="150" t="s">
        <v>0</v>
      </c>
      <c r="E367" s="150" t="s">
        <v>0</v>
      </c>
      <c r="F367" s="150" t="s">
        <v>0</v>
      </c>
      <c r="G367" s="150" t="s">
        <v>0</v>
      </c>
      <c r="H367" s="2"/>
    </row>
    <row r="368" spans="1:8" x14ac:dyDescent="0.25">
      <c r="A368" s="141" t="s">
        <v>6</v>
      </c>
      <c r="B368" s="152">
        <v>1</v>
      </c>
      <c r="C368" s="150" t="s">
        <v>0</v>
      </c>
      <c r="D368" s="150" t="s">
        <v>0</v>
      </c>
      <c r="E368" s="150" t="s">
        <v>0</v>
      </c>
      <c r="F368" s="150" t="s">
        <v>0</v>
      </c>
      <c r="G368" s="150" t="s">
        <v>0</v>
      </c>
      <c r="H368" s="2"/>
    </row>
    <row r="369" spans="1:12" x14ac:dyDescent="0.25">
      <c r="A369" s="141" t="s">
        <v>7</v>
      </c>
      <c r="B369" s="152">
        <v>10</v>
      </c>
      <c r="C369" s="150" t="s">
        <v>0</v>
      </c>
      <c r="D369" s="150" t="s">
        <v>0</v>
      </c>
      <c r="E369" s="150" t="s">
        <v>0</v>
      </c>
      <c r="F369" s="150" t="s">
        <v>0</v>
      </c>
      <c r="G369" s="150" t="s">
        <v>0</v>
      </c>
      <c r="H369" s="2"/>
      <c r="J369" s="255" t="s">
        <v>179</v>
      </c>
      <c r="K369" s="328" t="s">
        <v>180</v>
      </c>
      <c r="L369" s="328" t="s">
        <v>31</v>
      </c>
    </row>
    <row r="370" spans="1:12" x14ac:dyDescent="0.25">
      <c r="A370" s="141" t="s">
        <v>8</v>
      </c>
      <c r="B370" s="152">
        <v>303</v>
      </c>
      <c r="C370" s="150" t="s">
        <v>0</v>
      </c>
      <c r="D370" s="150" t="s">
        <v>0</v>
      </c>
      <c r="E370" s="150" t="s">
        <v>0</v>
      </c>
      <c r="F370" s="150" t="s">
        <v>0</v>
      </c>
      <c r="G370" s="150" t="s">
        <v>0</v>
      </c>
      <c r="H370" s="2"/>
      <c r="J370" s="256" t="s">
        <v>181</v>
      </c>
      <c r="K370" s="329"/>
      <c r="L370" s="329"/>
    </row>
    <row r="371" spans="1:12" x14ac:dyDescent="0.25">
      <c r="A371" s="141" t="s">
        <v>9</v>
      </c>
      <c r="B371" s="197" t="s">
        <v>454</v>
      </c>
      <c r="C371" s="183" t="s">
        <v>0</v>
      </c>
      <c r="D371" s="183" t="s">
        <v>0</v>
      </c>
      <c r="E371" s="183" t="s">
        <v>0</v>
      </c>
      <c r="F371" s="183" t="s">
        <v>0</v>
      </c>
      <c r="G371" s="183" t="s">
        <v>0</v>
      </c>
      <c r="H371" s="2"/>
      <c r="J371" s="81">
        <v>2026</v>
      </c>
      <c r="K371" s="81">
        <v>3.64</v>
      </c>
      <c r="L371" s="81">
        <f>3.64/100+1</f>
        <v>1.0364</v>
      </c>
    </row>
    <row r="372" spans="1:12" ht="22.5" x14ac:dyDescent="0.25">
      <c r="A372" s="181" t="s">
        <v>10</v>
      </c>
      <c r="B372" s="201" t="s">
        <v>446</v>
      </c>
      <c r="C372" s="241">
        <v>250000</v>
      </c>
      <c r="D372" s="241">
        <f>C372*L372</f>
        <v>258249.99999999997</v>
      </c>
      <c r="E372" s="241">
        <f>D372*L373</f>
        <v>265997.5</v>
      </c>
      <c r="F372" s="241">
        <f>E372*L374</f>
        <v>273977.42499999999</v>
      </c>
      <c r="G372" s="261">
        <f>C372+D372+E372+F372</f>
        <v>1048224.925</v>
      </c>
      <c r="H372" s="2"/>
      <c r="J372" s="81">
        <v>2027</v>
      </c>
      <c r="K372" s="81">
        <v>3.3</v>
      </c>
      <c r="L372" s="81">
        <f>3.3/100+1</f>
        <v>1.0329999999999999</v>
      </c>
    </row>
    <row r="373" spans="1:12" x14ac:dyDescent="0.25">
      <c r="A373" s="181" t="s">
        <v>18</v>
      </c>
      <c r="B373" s="165">
        <v>1500</v>
      </c>
      <c r="C373" s="199"/>
      <c r="D373" s="164"/>
      <c r="E373" s="164"/>
      <c r="F373" s="164"/>
      <c r="G373" s="164"/>
      <c r="H373" s="2"/>
      <c r="J373" s="81">
        <v>2028</v>
      </c>
      <c r="K373" s="82">
        <v>3</v>
      </c>
      <c r="L373" s="83">
        <f>3/100+1</f>
        <v>1.03</v>
      </c>
    </row>
    <row r="374" spans="1:12" x14ac:dyDescent="0.25">
      <c r="A374" s="181" t="s">
        <v>148</v>
      </c>
      <c r="B374" s="165">
        <v>1600</v>
      </c>
      <c r="C374" s="199"/>
      <c r="D374" s="164"/>
      <c r="E374" s="164"/>
      <c r="F374" s="164"/>
      <c r="G374" s="164"/>
      <c r="H374" s="2"/>
      <c r="J374" s="81">
        <v>2029</v>
      </c>
      <c r="K374" s="82">
        <v>3</v>
      </c>
      <c r="L374" s="83">
        <f>3/100+1</f>
        <v>1.03</v>
      </c>
    </row>
    <row r="375" spans="1:12" x14ac:dyDescent="0.25">
      <c r="A375" s="181" t="s">
        <v>149</v>
      </c>
      <c r="B375" s="186">
        <v>1621</v>
      </c>
      <c r="C375" s="200"/>
      <c r="D375" s="193"/>
      <c r="E375" s="193"/>
      <c r="F375" s="193"/>
      <c r="G375" s="193"/>
      <c r="H375" s="2"/>
    </row>
    <row r="376" spans="1:12" ht="35.25" customHeight="1" x14ac:dyDescent="0.25">
      <c r="A376" s="141" t="s">
        <v>11</v>
      </c>
      <c r="B376" s="313" t="s">
        <v>447</v>
      </c>
      <c r="C376" s="314"/>
      <c r="D376" s="314"/>
      <c r="E376" s="314"/>
      <c r="F376" s="314"/>
      <c r="G376" s="314"/>
      <c r="H376" s="2"/>
    </row>
    <row r="377" spans="1:12" x14ac:dyDescent="0.25">
      <c r="A377" s="141" t="s">
        <v>12</v>
      </c>
      <c r="B377" s="314" t="s">
        <v>448</v>
      </c>
      <c r="C377" s="314"/>
      <c r="D377" s="314"/>
      <c r="E377" s="314"/>
      <c r="F377" s="314"/>
      <c r="G377" s="314"/>
      <c r="H377" s="2"/>
    </row>
    <row r="378" spans="1:12" x14ac:dyDescent="0.25">
      <c r="A378" s="296" t="s">
        <v>13</v>
      </c>
      <c r="B378" s="170" t="s">
        <v>324</v>
      </c>
      <c r="C378" s="170" t="s">
        <v>397</v>
      </c>
      <c r="D378" s="170" t="s">
        <v>29</v>
      </c>
      <c r="E378" s="312" t="s">
        <v>152</v>
      </c>
      <c r="F378" s="312"/>
      <c r="G378" s="312"/>
      <c r="H378" s="2"/>
    </row>
    <row r="379" spans="1:12" ht="33.75" x14ac:dyDescent="0.25">
      <c r="A379" s="297"/>
      <c r="B379" s="173" t="s">
        <v>449</v>
      </c>
      <c r="C379" s="158" t="s">
        <v>297</v>
      </c>
      <c r="D379" s="194">
        <v>45657</v>
      </c>
      <c r="E379" s="382">
        <v>0.9</v>
      </c>
      <c r="F379" s="383"/>
      <c r="G379" s="383"/>
      <c r="H379" s="2"/>
    </row>
    <row r="380" spans="1:12" ht="34.5" x14ac:dyDescent="0.25">
      <c r="A380" s="298"/>
      <c r="B380" s="127" t="s">
        <v>450</v>
      </c>
      <c r="C380" s="120" t="s">
        <v>334</v>
      </c>
      <c r="D380" s="125">
        <v>45657</v>
      </c>
      <c r="E380" s="315">
        <v>3</v>
      </c>
      <c r="F380" s="315"/>
      <c r="G380" s="315"/>
      <c r="H380" s="2"/>
    </row>
    <row r="381" spans="1:12" ht="22.5" x14ac:dyDescent="0.25">
      <c r="A381" s="295" t="s">
        <v>14</v>
      </c>
      <c r="B381" s="150" t="s">
        <v>451</v>
      </c>
      <c r="C381" s="130">
        <v>0.9</v>
      </c>
      <c r="D381" s="130">
        <v>0.9</v>
      </c>
      <c r="E381" s="130">
        <v>0.9</v>
      </c>
      <c r="F381" s="130">
        <v>0.9</v>
      </c>
      <c r="G381" s="131">
        <v>3.6</v>
      </c>
      <c r="H381" s="2"/>
    </row>
    <row r="382" spans="1:12" ht="22.5" x14ac:dyDescent="0.25">
      <c r="A382" s="295"/>
      <c r="B382" s="150" t="s">
        <v>452</v>
      </c>
      <c r="C382" s="129">
        <v>3</v>
      </c>
      <c r="D382" s="129">
        <v>3</v>
      </c>
      <c r="E382" s="129">
        <v>3</v>
      </c>
      <c r="F382" s="129">
        <v>3</v>
      </c>
      <c r="G382" s="129">
        <v>12</v>
      </c>
      <c r="H382" s="2"/>
    </row>
    <row r="383" spans="1:12" x14ac:dyDescent="0.25">
      <c r="A383" s="178" t="s">
        <v>15</v>
      </c>
      <c r="B383" s="179">
        <v>45657</v>
      </c>
      <c r="C383" s="118"/>
      <c r="D383" s="118"/>
      <c r="E383" s="118"/>
      <c r="F383" s="118"/>
      <c r="G383" s="118"/>
      <c r="H383" s="2"/>
    </row>
    <row r="384" spans="1:12" x14ac:dyDescent="0.25">
      <c r="A384" s="178" t="s">
        <v>16</v>
      </c>
      <c r="B384" s="118" t="s">
        <v>26</v>
      </c>
      <c r="C384" s="118"/>
      <c r="D384" s="118"/>
      <c r="E384" s="118"/>
      <c r="F384" s="118"/>
      <c r="G384" s="118"/>
      <c r="H384" s="2"/>
    </row>
    <row r="385" spans="1:12" x14ac:dyDescent="0.25">
      <c r="A385" s="178" t="s">
        <v>17</v>
      </c>
      <c r="B385" s="118" t="s">
        <v>453</v>
      </c>
      <c r="C385" s="118"/>
      <c r="D385" s="118"/>
      <c r="E385" s="118"/>
      <c r="F385" s="118"/>
      <c r="G385" s="118"/>
      <c r="H385" s="2"/>
    </row>
    <row r="386" spans="1:12" ht="66.75" customHeight="1" x14ac:dyDescent="0.25">
      <c r="A386" s="311" t="s">
        <v>19</v>
      </c>
      <c r="B386" s="311"/>
      <c r="C386" s="311"/>
      <c r="D386" s="311"/>
      <c r="E386" s="311"/>
      <c r="F386" s="311"/>
      <c r="G386" s="311"/>
      <c r="H386" s="2"/>
    </row>
    <row r="387" spans="1:12" x14ac:dyDescent="0.25">
      <c r="A387" s="51"/>
      <c r="B387" s="51"/>
      <c r="C387" s="51"/>
      <c r="D387" s="51"/>
      <c r="E387" s="51"/>
      <c r="F387" s="51"/>
      <c r="G387" s="51"/>
      <c r="H387" s="2"/>
    </row>
    <row r="388" spans="1:12" x14ac:dyDescent="0.25">
      <c r="A388" s="312" t="s">
        <v>1</v>
      </c>
      <c r="B388" s="312" t="s">
        <v>2</v>
      </c>
      <c r="C388" s="312" t="s">
        <v>3</v>
      </c>
      <c r="D388" s="312"/>
      <c r="E388" s="312"/>
      <c r="F388" s="312"/>
      <c r="G388" s="312"/>
      <c r="H388" s="2"/>
    </row>
    <row r="389" spans="1:12" x14ac:dyDescent="0.25">
      <c r="A389" s="312"/>
      <c r="B389" s="312"/>
      <c r="C389" s="171">
        <v>2026</v>
      </c>
      <c r="D389" s="171">
        <v>2027</v>
      </c>
      <c r="E389" s="171">
        <v>2028</v>
      </c>
      <c r="F389" s="171">
        <v>2029</v>
      </c>
      <c r="G389" s="171" t="s">
        <v>4</v>
      </c>
      <c r="H389" s="2"/>
      <c r="J389" s="255" t="s">
        <v>179</v>
      </c>
      <c r="K389" s="328" t="s">
        <v>180</v>
      </c>
      <c r="L389" s="328" t="s">
        <v>31</v>
      </c>
    </row>
    <row r="390" spans="1:12" x14ac:dyDescent="0.25">
      <c r="A390" s="141" t="s">
        <v>5</v>
      </c>
      <c r="B390" s="152">
        <v>4</v>
      </c>
      <c r="C390" s="150" t="s">
        <v>0</v>
      </c>
      <c r="D390" s="150" t="s">
        <v>0</v>
      </c>
      <c r="E390" s="150" t="s">
        <v>0</v>
      </c>
      <c r="F390" s="150" t="s">
        <v>0</v>
      </c>
      <c r="G390" s="150" t="s">
        <v>0</v>
      </c>
      <c r="H390" s="2"/>
      <c r="J390" s="256" t="s">
        <v>181</v>
      </c>
      <c r="K390" s="329"/>
      <c r="L390" s="329"/>
    </row>
    <row r="391" spans="1:12" x14ac:dyDescent="0.25">
      <c r="A391" s="141" t="s">
        <v>6</v>
      </c>
      <c r="B391" s="152">
        <v>1</v>
      </c>
      <c r="C391" s="150" t="s">
        <v>0</v>
      </c>
      <c r="D391" s="150" t="s">
        <v>0</v>
      </c>
      <c r="E391" s="150" t="s">
        <v>0</v>
      </c>
      <c r="F391" s="150" t="s">
        <v>0</v>
      </c>
      <c r="G391" s="150" t="s">
        <v>0</v>
      </c>
      <c r="H391" s="2"/>
      <c r="J391" s="81">
        <v>2026</v>
      </c>
      <c r="K391" s="81">
        <v>3.64</v>
      </c>
      <c r="L391" s="81">
        <f>3.64/100+1</f>
        <v>1.0364</v>
      </c>
    </row>
    <row r="392" spans="1:12" x14ac:dyDescent="0.25">
      <c r="A392" s="141" t="s">
        <v>7</v>
      </c>
      <c r="B392" s="152">
        <v>10</v>
      </c>
      <c r="C392" s="150" t="s">
        <v>0</v>
      </c>
      <c r="D392" s="150" t="s">
        <v>0</v>
      </c>
      <c r="E392" s="150" t="s">
        <v>0</v>
      </c>
      <c r="F392" s="150" t="s">
        <v>0</v>
      </c>
      <c r="G392" s="150" t="s">
        <v>0</v>
      </c>
      <c r="H392" s="2"/>
      <c r="J392" s="81">
        <v>2027</v>
      </c>
      <c r="K392" s="81">
        <v>3.3</v>
      </c>
      <c r="L392" s="81">
        <f>3.3/100+1</f>
        <v>1.0329999999999999</v>
      </c>
    </row>
    <row r="393" spans="1:12" x14ac:dyDescent="0.25">
      <c r="A393" s="141" t="s">
        <v>8</v>
      </c>
      <c r="B393" s="152">
        <v>304</v>
      </c>
      <c r="C393" s="150" t="s">
        <v>0</v>
      </c>
      <c r="D393" s="150" t="s">
        <v>0</v>
      </c>
      <c r="E393" s="150" t="s">
        <v>0</v>
      </c>
      <c r="F393" s="150" t="s">
        <v>0</v>
      </c>
      <c r="G393" s="150" t="s">
        <v>0</v>
      </c>
      <c r="H393" s="2"/>
      <c r="J393" s="81">
        <v>2028</v>
      </c>
      <c r="K393" s="82">
        <v>3</v>
      </c>
      <c r="L393" s="83">
        <f>3/100+1</f>
        <v>1.03</v>
      </c>
    </row>
    <row r="394" spans="1:12" x14ac:dyDescent="0.25">
      <c r="A394" s="141" t="s">
        <v>9</v>
      </c>
      <c r="B394" s="197" t="s">
        <v>465</v>
      </c>
      <c r="C394" s="150" t="s">
        <v>0</v>
      </c>
      <c r="D394" s="150" t="s">
        <v>0</v>
      </c>
      <c r="E394" s="150" t="s">
        <v>0</v>
      </c>
      <c r="F394" s="150" t="s">
        <v>0</v>
      </c>
      <c r="G394" s="150" t="s">
        <v>0</v>
      </c>
      <c r="H394" s="2"/>
      <c r="J394" s="81">
        <v>2029</v>
      </c>
      <c r="K394" s="82">
        <v>3</v>
      </c>
      <c r="L394" s="83">
        <f>3/100+1</f>
        <v>1.03</v>
      </c>
    </row>
    <row r="395" spans="1:12" ht="22.5" x14ac:dyDescent="0.25">
      <c r="A395" s="181" t="s">
        <v>10</v>
      </c>
      <c r="B395" s="183" t="s">
        <v>455</v>
      </c>
      <c r="C395" s="242">
        <v>70000</v>
      </c>
      <c r="D395" s="242">
        <f>C395*L392</f>
        <v>72310</v>
      </c>
      <c r="E395" s="242">
        <f>D395*L393</f>
        <v>74479.3</v>
      </c>
      <c r="F395" s="242">
        <f>E395*L394</f>
        <v>76713.679000000004</v>
      </c>
      <c r="G395" s="262">
        <f>C395+D395+E395+F395</f>
        <v>293502.97899999999</v>
      </c>
      <c r="H395" s="2"/>
    </row>
    <row r="396" spans="1:12" x14ac:dyDescent="0.25">
      <c r="A396" s="181" t="s">
        <v>18</v>
      </c>
      <c r="B396" s="186">
        <v>1500</v>
      </c>
      <c r="C396" s="142"/>
      <c r="D396" s="142"/>
      <c r="E396" s="142"/>
      <c r="F396" s="142"/>
      <c r="G396" s="142"/>
      <c r="H396" s="2"/>
    </row>
    <row r="397" spans="1:12" x14ac:dyDescent="0.25">
      <c r="A397" s="181" t="s">
        <v>148</v>
      </c>
      <c r="B397" s="143">
        <v>1600</v>
      </c>
      <c r="C397" s="144"/>
      <c r="D397" s="144"/>
      <c r="E397" s="144"/>
      <c r="F397" s="144"/>
      <c r="G397" s="144"/>
      <c r="H397" s="2"/>
    </row>
    <row r="398" spans="1:12" ht="34.5" customHeight="1" x14ac:dyDescent="0.25">
      <c r="A398" s="141" t="s">
        <v>11</v>
      </c>
      <c r="B398" s="314" t="s">
        <v>456</v>
      </c>
      <c r="C398" s="314"/>
      <c r="D398" s="314"/>
      <c r="E398" s="314"/>
      <c r="F398" s="314"/>
      <c r="G398" s="314"/>
      <c r="H398" s="2"/>
    </row>
    <row r="399" spans="1:12" x14ac:dyDescent="0.25">
      <c r="A399" s="141" t="s">
        <v>12</v>
      </c>
      <c r="B399" s="314" t="s">
        <v>457</v>
      </c>
      <c r="C399" s="314"/>
      <c r="D399" s="314"/>
      <c r="E399" s="314"/>
      <c r="F399" s="314"/>
      <c r="G399" s="314"/>
      <c r="H399" s="2"/>
    </row>
    <row r="400" spans="1:12" x14ac:dyDescent="0.25">
      <c r="A400" s="296" t="s">
        <v>13</v>
      </c>
      <c r="B400" s="122" t="s">
        <v>27</v>
      </c>
      <c r="C400" s="170" t="s">
        <v>397</v>
      </c>
      <c r="D400" s="122" t="s">
        <v>29</v>
      </c>
      <c r="E400" s="326" t="s">
        <v>152</v>
      </c>
      <c r="F400" s="326"/>
      <c r="G400" s="326"/>
      <c r="H400" s="2"/>
    </row>
    <row r="401" spans="1:12" ht="22.5" x14ac:dyDescent="0.25">
      <c r="A401" s="297"/>
      <c r="B401" s="150" t="s">
        <v>458</v>
      </c>
      <c r="C401" s="172" t="s">
        <v>297</v>
      </c>
      <c r="D401" s="202">
        <v>46022</v>
      </c>
      <c r="E401" s="301">
        <v>6.25E-2</v>
      </c>
      <c r="F401" s="301"/>
      <c r="G401" s="301"/>
      <c r="H401" s="2"/>
    </row>
    <row r="402" spans="1:12" ht="33.75" x14ac:dyDescent="0.25">
      <c r="A402" s="298"/>
      <c r="B402" s="150" t="s">
        <v>459</v>
      </c>
      <c r="C402" s="130" t="s">
        <v>297</v>
      </c>
      <c r="D402" s="156">
        <v>46022</v>
      </c>
      <c r="E402" s="301">
        <v>0.7</v>
      </c>
      <c r="F402" s="301"/>
      <c r="G402" s="301"/>
      <c r="H402" s="2"/>
    </row>
    <row r="403" spans="1:12" ht="34.5" x14ac:dyDescent="0.25">
      <c r="A403" s="295" t="s">
        <v>14</v>
      </c>
      <c r="B403" s="127" t="s">
        <v>460</v>
      </c>
      <c r="C403" s="133" t="s">
        <v>461</v>
      </c>
      <c r="D403" s="133" t="s">
        <v>461</v>
      </c>
      <c r="E403" s="133" t="s">
        <v>461</v>
      </c>
      <c r="F403" s="133" t="s">
        <v>461</v>
      </c>
      <c r="G403" s="133" t="s">
        <v>461</v>
      </c>
      <c r="H403" s="2"/>
    </row>
    <row r="404" spans="1:12" ht="23.25" x14ac:dyDescent="0.25">
      <c r="A404" s="295"/>
      <c r="B404" s="127" t="s">
        <v>462</v>
      </c>
      <c r="C404" s="157">
        <v>0.7</v>
      </c>
      <c r="D404" s="157">
        <v>0.7</v>
      </c>
      <c r="E404" s="157">
        <v>0.7</v>
      </c>
      <c r="F404" s="157">
        <v>0.7</v>
      </c>
      <c r="G404" s="157">
        <v>0.7</v>
      </c>
      <c r="H404" s="2"/>
    </row>
    <row r="405" spans="1:12" x14ac:dyDescent="0.25">
      <c r="A405" s="120"/>
      <c r="B405" s="120" t="s">
        <v>463</v>
      </c>
      <c r="C405" s="157">
        <v>1</v>
      </c>
      <c r="D405" s="157">
        <v>1</v>
      </c>
      <c r="E405" s="157">
        <v>1</v>
      </c>
      <c r="F405" s="157">
        <v>1</v>
      </c>
      <c r="G405" s="157">
        <v>1</v>
      </c>
      <c r="H405" s="2"/>
    </row>
    <row r="406" spans="1:12" x14ac:dyDescent="0.25">
      <c r="A406" s="178" t="s">
        <v>15</v>
      </c>
      <c r="B406" s="179">
        <v>45657</v>
      </c>
      <c r="C406" s="118"/>
      <c r="D406" s="118"/>
      <c r="E406" s="118"/>
      <c r="F406" s="118"/>
      <c r="G406" s="118"/>
      <c r="H406" s="2"/>
    </row>
    <row r="407" spans="1:12" x14ac:dyDescent="0.25">
      <c r="A407" s="178" t="s">
        <v>16</v>
      </c>
      <c r="B407" s="118" t="s">
        <v>26</v>
      </c>
      <c r="C407" s="118"/>
      <c r="D407" s="118"/>
      <c r="E407" s="118"/>
      <c r="F407" s="118"/>
      <c r="G407" s="118"/>
      <c r="H407" s="2"/>
    </row>
    <row r="408" spans="1:12" x14ac:dyDescent="0.25">
      <c r="A408" s="178" t="s">
        <v>17</v>
      </c>
      <c r="B408" s="118" t="s">
        <v>464</v>
      </c>
      <c r="C408" s="118"/>
      <c r="D408" s="118"/>
      <c r="E408" s="118"/>
      <c r="F408" s="118"/>
      <c r="G408" s="118"/>
      <c r="H408" s="2"/>
    </row>
    <row r="409" spans="1:12" ht="71.25" customHeight="1" x14ac:dyDescent="0.25">
      <c r="A409" s="311" t="s">
        <v>19</v>
      </c>
      <c r="B409" s="311"/>
      <c r="C409" s="311"/>
      <c r="D409" s="311"/>
      <c r="E409" s="311"/>
      <c r="F409" s="311"/>
      <c r="G409" s="311"/>
      <c r="H409" s="2"/>
    </row>
    <row r="410" spans="1:12" x14ac:dyDescent="0.25">
      <c r="A410" s="51"/>
      <c r="B410" s="51"/>
      <c r="C410" s="51"/>
      <c r="D410" s="51"/>
      <c r="E410" s="51"/>
      <c r="F410" s="51"/>
      <c r="G410" s="51"/>
      <c r="H410" s="2"/>
    </row>
    <row r="411" spans="1:12" x14ac:dyDescent="0.25">
      <c r="A411" s="392" t="s">
        <v>1</v>
      </c>
      <c r="B411" s="392" t="s">
        <v>2</v>
      </c>
      <c r="C411" s="393" t="s">
        <v>3</v>
      </c>
      <c r="D411" s="394"/>
      <c r="E411" s="394"/>
      <c r="F411" s="394"/>
      <c r="G411" s="395"/>
      <c r="H411" s="2"/>
    </row>
    <row r="412" spans="1:12" x14ac:dyDescent="0.25">
      <c r="A412" s="392"/>
      <c r="B412" s="392"/>
      <c r="C412" s="171">
        <v>2026</v>
      </c>
      <c r="D412" s="171">
        <v>2027</v>
      </c>
      <c r="E412" s="171">
        <v>2028</v>
      </c>
      <c r="F412" s="171">
        <v>2029</v>
      </c>
      <c r="G412" s="171" t="s">
        <v>4</v>
      </c>
      <c r="H412" s="2"/>
    </row>
    <row r="413" spans="1:12" x14ac:dyDescent="0.25">
      <c r="A413" s="203" t="s">
        <v>5</v>
      </c>
      <c r="B413" s="152">
        <v>4</v>
      </c>
      <c r="C413" s="152" t="s">
        <v>0</v>
      </c>
      <c r="D413" s="152" t="s">
        <v>0</v>
      </c>
      <c r="E413" s="152" t="s">
        <v>0</v>
      </c>
      <c r="F413" s="152" t="s">
        <v>0</v>
      </c>
      <c r="G413" s="152" t="s">
        <v>0</v>
      </c>
      <c r="H413" s="2"/>
    </row>
    <row r="414" spans="1:12" x14ac:dyDescent="0.25">
      <c r="A414" s="203" t="s">
        <v>6</v>
      </c>
      <c r="B414" s="152">
        <v>1</v>
      </c>
      <c r="C414" s="152" t="s">
        <v>0</v>
      </c>
      <c r="D414" s="152" t="s">
        <v>0</v>
      </c>
      <c r="E414" s="152" t="s">
        <v>0</v>
      </c>
      <c r="F414" s="152" t="s">
        <v>0</v>
      </c>
      <c r="G414" s="152" t="s">
        <v>0</v>
      </c>
      <c r="H414" s="2"/>
      <c r="J414" s="255" t="s">
        <v>179</v>
      </c>
      <c r="K414" s="328" t="s">
        <v>180</v>
      </c>
      <c r="L414" s="328" t="s">
        <v>31</v>
      </c>
    </row>
    <row r="415" spans="1:12" x14ac:dyDescent="0.25">
      <c r="A415" s="203" t="s">
        <v>7</v>
      </c>
      <c r="B415" s="152">
        <v>10</v>
      </c>
      <c r="C415" s="152" t="s">
        <v>0</v>
      </c>
      <c r="D415" s="152" t="s">
        <v>0</v>
      </c>
      <c r="E415" s="152" t="s">
        <v>0</v>
      </c>
      <c r="F415" s="152" t="s">
        <v>0</v>
      </c>
      <c r="G415" s="152" t="s">
        <v>0</v>
      </c>
      <c r="H415" s="2"/>
      <c r="J415" s="256" t="s">
        <v>181</v>
      </c>
      <c r="K415" s="329"/>
      <c r="L415" s="329"/>
    </row>
    <row r="416" spans="1:12" x14ac:dyDescent="0.25">
      <c r="A416" s="203" t="s">
        <v>8</v>
      </c>
      <c r="B416" s="207">
        <v>305</v>
      </c>
      <c r="C416" s="207" t="s">
        <v>0</v>
      </c>
      <c r="D416" s="207" t="s">
        <v>0</v>
      </c>
      <c r="E416" s="207" t="s">
        <v>0</v>
      </c>
      <c r="F416" s="207" t="s">
        <v>0</v>
      </c>
      <c r="G416" s="207" t="s">
        <v>0</v>
      </c>
      <c r="H416" s="2"/>
      <c r="J416" s="81">
        <v>2026</v>
      </c>
      <c r="K416" s="81">
        <v>3.64</v>
      </c>
      <c r="L416" s="81">
        <f>3.64/100+1</f>
        <v>1.0364</v>
      </c>
    </row>
    <row r="417" spans="1:12" x14ac:dyDescent="0.25">
      <c r="A417" s="208" t="s">
        <v>9</v>
      </c>
      <c r="B417" s="209" t="s">
        <v>465</v>
      </c>
      <c r="C417" s="186" t="s">
        <v>0</v>
      </c>
      <c r="D417" s="186" t="s">
        <v>0</v>
      </c>
      <c r="E417" s="186" t="s">
        <v>0</v>
      </c>
      <c r="F417" s="186" t="s">
        <v>0</v>
      </c>
      <c r="G417" s="186" t="s">
        <v>0</v>
      </c>
      <c r="H417" s="2"/>
      <c r="J417" s="81">
        <v>2027</v>
      </c>
      <c r="K417" s="81">
        <v>3.3</v>
      </c>
      <c r="L417" s="81">
        <f>3.3/100+1</f>
        <v>1.0329999999999999</v>
      </c>
    </row>
    <row r="418" spans="1:12" ht="22.5" x14ac:dyDescent="0.25">
      <c r="A418" s="184" t="s">
        <v>10</v>
      </c>
      <c r="B418" s="185" t="s">
        <v>466</v>
      </c>
      <c r="C418" s="244">
        <v>200000</v>
      </c>
      <c r="D418" s="243">
        <f>C418*L417</f>
        <v>206599.99999999997</v>
      </c>
      <c r="E418" s="243">
        <f>D418*L418</f>
        <v>212797.99999999997</v>
      </c>
      <c r="F418" s="243">
        <f>E418*L419</f>
        <v>219181.93999999997</v>
      </c>
      <c r="G418" s="263">
        <f>C418+D418+E418+F418</f>
        <v>838579.94</v>
      </c>
      <c r="H418" s="2"/>
      <c r="J418" s="81">
        <v>2028</v>
      </c>
      <c r="K418" s="82">
        <v>3</v>
      </c>
      <c r="L418" s="83">
        <f>3/100+1</f>
        <v>1.03</v>
      </c>
    </row>
    <row r="419" spans="1:12" x14ac:dyDescent="0.25">
      <c r="A419" s="203" t="s">
        <v>18</v>
      </c>
      <c r="B419" s="185">
        <v>1500</v>
      </c>
      <c r="C419" s="185"/>
      <c r="D419" s="185"/>
      <c r="E419" s="185"/>
      <c r="F419" s="185"/>
      <c r="G419" s="185"/>
      <c r="H419" s="2"/>
      <c r="J419" s="81">
        <v>2029</v>
      </c>
      <c r="K419" s="82">
        <v>3</v>
      </c>
      <c r="L419" s="83">
        <f>3/100+1</f>
        <v>1.03</v>
      </c>
    </row>
    <row r="420" spans="1:12" x14ac:dyDescent="0.25">
      <c r="A420" s="203" t="s">
        <v>148</v>
      </c>
      <c r="B420" s="185">
        <v>1604</v>
      </c>
      <c r="C420" s="185"/>
      <c r="D420" s="185"/>
      <c r="E420" s="185"/>
      <c r="F420" s="185"/>
      <c r="G420" s="185"/>
      <c r="H420" s="2"/>
    </row>
    <row r="421" spans="1:12" x14ac:dyDescent="0.25">
      <c r="A421" s="203" t="s">
        <v>149</v>
      </c>
      <c r="B421" s="152">
        <v>1621</v>
      </c>
      <c r="C421" s="204"/>
      <c r="D421" s="204"/>
      <c r="E421" s="204"/>
      <c r="F421" s="204"/>
      <c r="G421" s="204"/>
      <c r="H421" s="2"/>
    </row>
    <row r="422" spans="1:12" ht="36" customHeight="1" x14ac:dyDescent="0.25">
      <c r="A422" s="203" t="s">
        <v>11</v>
      </c>
      <c r="B422" s="314" t="s">
        <v>474</v>
      </c>
      <c r="C422" s="314"/>
      <c r="D422" s="314"/>
      <c r="E422" s="314"/>
      <c r="F422" s="314"/>
      <c r="G422" s="314"/>
      <c r="H422" s="2"/>
    </row>
    <row r="423" spans="1:12" x14ac:dyDescent="0.25">
      <c r="A423" s="203" t="s">
        <v>12</v>
      </c>
      <c r="B423" s="314" t="s">
        <v>457</v>
      </c>
      <c r="C423" s="314"/>
      <c r="D423" s="314"/>
      <c r="E423" s="314"/>
      <c r="F423" s="314"/>
      <c r="G423" s="314"/>
      <c r="H423" s="2"/>
    </row>
    <row r="424" spans="1:12" x14ac:dyDescent="0.25">
      <c r="A424" s="296" t="s">
        <v>13</v>
      </c>
      <c r="B424" s="170" t="s">
        <v>27</v>
      </c>
      <c r="C424" s="170" t="s">
        <v>397</v>
      </c>
      <c r="D424" s="170" t="s">
        <v>29</v>
      </c>
      <c r="E424" s="312" t="s">
        <v>152</v>
      </c>
      <c r="F424" s="312"/>
      <c r="G424" s="312"/>
      <c r="H424" s="2"/>
    </row>
    <row r="425" spans="1:12" x14ac:dyDescent="0.25">
      <c r="A425" s="297"/>
      <c r="B425" s="138" t="s">
        <v>467</v>
      </c>
      <c r="C425" s="129" t="s">
        <v>297</v>
      </c>
      <c r="D425" s="156">
        <v>45657</v>
      </c>
      <c r="E425" s="303" t="s">
        <v>468</v>
      </c>
      <c r="F425" s="303"/>
      <c r="G425" s="303"/>
      <c r="H425" s="2"/>
    </row>
    <row r="426" spans="1:12" ht="22.5" x14ac:dyDescent="0.25">
      <c r="A426" s="298"/>
      <c r="B426" s="152" t="s">
        <v>469</v>
      </c>
      <c r="C426" s="129" t="s">
        <v>334</v>
      </c>
      <c r="D426" s="156">
        <v>45657</v>
      </c>
      <c r="E426" s="303">
        <v>5</v>
      </c>
      <c r="F426" s="303"/>
      <c r="G426" s="303"/>
      <c r="H426" s="2"/>
    </row>
    <row r="427" spans="1:12" ht="33.75" x14ac:dyDescent="0.25">
      <c r="A427" s="389" t="s">
        <v>14</v>
      </c>
      <c r="B427" s="152" t="s">
        <v>470</v>
      </c>
      <c r="C427" s="129" t="s">
        <v>468</v>
      </c>
      <c r="D427" s="129" t="s">
        <v>468</v>
      </c>
      <c r="E427" s="129" t="s">
        <v>468</v>
      </c>
      <c r="F427" s="129" t="s">
        <v>468</v>
      </c>
      <c r="G427" s="129" t="s">
        <v>471</v>
      </c>
      <c r="H427" s="2"/>
    </row>
    <row r="428" spans="1:12" ht="22.5" x14ac:dyDescent="0.25">
      <c r="A428" s="390"/>
      <c r="B428" s="152" t="s">
        <v>472</v>
      </c>
      <c r="C428" s="129">
        <v>5</v>
      </c>
      <c r="D428" s="129">
        <v>5</v>
      </c>
      <c r="E428" s="129">
        <v>5</v>
      </c>
      <c r="F428" s="129">
        <v>5</v>
      </c>
      <c r="G428" s="129">
        <v>20</v>
      </c>
      <c r="H428" s="2"/>
    </row>
    <row r="429" spans="1:12" x14ac:dyDescent="0.25">
      <c r="A429" s="178" t="s">
        <v>15</v>
      </c>
      <c r="B429" s="138" t="s">
        <v>141</v>
      </c>
      <c r="C429" s="129"/>
      <c r="D429" s="129"/>
      <c r="E429" s="129"/>
      <c r="F429" s="129"/>
      <c r="G429" s="129"/>
      <c r="H429" s="2"/>
    </row>
    <row r="430" spans="1:12" x14ac:dyDescent="0.25">
      <c r="A430" s="178" t="s">
        <v>16</v>
      </c>
      <c r="B430" s="205" t="s">
        <v>26</v>
      </c>
      <c r="C430" s="206"/>
      <c r="D430" s="206"/>
      <c r="E430" s="206"/>
      <c r="F430" s="206"/>
      <c r="G430" s="206"/>
      <c r="H430" s="2"/>
    </row>
    <row r="431" spans="1:12" x14ac:dyDescent="0.25">
      <c r="A431" s="178" t="s">
        <v>17</v>
      </c>
      <c r="B431" s="391" t="s">
        <v>473</v>
      </c>
      <c r="C431" s="391"/>
      <c r="D431" s="391"/>
      <c r="E431" s="391"/>
      <c r="F431" s="391"/>
      <c r="G431" s="391"/>
      <c r="H431" s="2"/>
    </row>
    <row r="432" spans="1:12" x14ac:dyDescent="0.25">
      <c r="A432" s="103"/>
      <c r="B432" s="189"/>
      <c r="C432" s="189"/>
      <c r="D432" s="189"/>
      <c r="E432" s="189"/>
      <c r="F432" s="189"/>
      <c r="G432" s="189"/>
      <c r="H432" s="2"/>
    </row>
    <row r="433" spans="1:12" x14ac:dyDescent="0.25">
      <c r="A433" s="103"/>
      <c r="B433" s="189"/>
      <c r="C433" s="189"/>
      <c r="D433" s="189"/>
      <c r="E433" s="189"/>
      <c r="F433" s="189"/>
      <c r="G433" s="189"/>
      <c r="H433" s="2"/>
    </row>
    <row r="434" spans="1:12" ht="71.25" customHeight="1" x14ac:dyDescent="0.25">
      <c r="A434" s="311" t="s">
        <v>19</v>
      </c>
      <c r="B434" s="311"/>
      <c r="C434" s="311"/>
      <c r="D434" s="311"/>
      <c r="E434" s="311"/>
      <c r="F434" s="311"/>
      <c r="G434" s="311"/>
      <c r="H434" s="2"/>
    </row>
    <row r="435" spans="1:12" ht="10.5" customHeight="1" x14ac:dyDescent="0.25">
      <c r="A435" s="51"/>
      <c r="B435" s="51"/>
      <c r="C435" s="51"/>
      <c r="D435" s="51"/>
      <c r="E435" s="51"/>
      <c r="F435" s="51"/>
      <c r="G435" s="51"/>
      <c r="H435" s="2"/>
    </row>
    <row r="436" spans="1:12" x14ac:dyDescent="0.25">
      <c r="A436" s="392" t="s">
        <v>1</v>
      </c>
      <c r="B436" s="392" t="s">
        <v>2</v>
      </c>
      <c r="C436" s="393" t="s">
        <v>3</v>
      </c>
      <c r="D436" s="394"/>
      <c r="E436" s="394"/>
      <c r="F436" s="394"/>
      <c r="G436" s="395"/>
      <c r="H436" s="2"/>
    </row>
    <row r="437" spans="1:12" x14ac:dyDescent="0.25">
      <c r="A437" s="392"/>
      <c r="B437" s="392"/>
      <c r="C437" s="171">
        <v>2026</v>
      </c>
      <c r="D437" s="171">
        <v>2027</v>
      </c>
      <c r="E437" s="171">
        <v>2028</v>
      </c>
      <c r="F437" s="171">
        <v>2029</v>
      </c>
      <c r="G437" s="171" t="s">
        <v>4</v>
      </c>
      <c r="H437" s="2"/>
    </row>
    <row r="438" spans="1:12" x14ac:dyDescent="0.25">
      <c r="A438" s="203" t="s">
        <v>5</v>
      </c>
      <c r="B438" s="152">
        <v>4</v>
      </c>
      <c r="C438" s="171" t="s">
        <v>0</v>
      </c>
      <c r="D438" s="171" t="s">
        <v>0</v>
      </c>
      <c r="E438" s="171" t="s">
        <v>0</v>
      </c>
      <c r="F438" s="171" t="s">
        <v>0</v>
      </c>
      <c r="G438" s="171" t="s">
        <v>0</v>
      </c>
      <c r="H438" s="2"/>
      <c r="J438" s="255" t="s">
        <v>179</v>
      </c>
      <c r="K438" s="328" t="s">
        <v>180</v>
      </c>
      <c r="L438" s="328" t="s">
        <v>31</v>
      </c>
    </row>
    <row r="439" spans="1:12" x14ac:dyDescent="0.25">
      <c r="A439" s="203" t="s">
        <v>6</v>
      </c>
      <c r="B439" s="152">
        <v>1</v>
      </c>
      <c r="C439" s="171" t="s">
        <v>0</v>
      </c>
      <c r="D439" s="171" t="s">
        <v>0</v>
      </c>
      <c r="E439" s="171" t="s">
        <v>0</v>
      </c>
      <c r="F439" s="171" t="s">
        <v>0</v>
      </c>
      <c r="G439" s="171" t="s">
        <v>0</v>
      </c>
      <c r="H439" s="2"/>
      <c r="J439" s="256" t="s">
        <v>181</v>
      </c>
      <c r="K439" s="329"/>
      <c r="L439" s="329"/>
    </row>
    <row r="440" spans="1:12" x14ac:dyDescent="0.25">
      <c r="A440" s="203" t="s">
        <v>7</v>
      </c>
      <c r="B440" s="152">
        <v>10</v>
      </c>
      <c r="C440" s="171" t="s">
        <v>0</v>
      </c>
      <c r="D440" s="171" t="s">
        <v>0</v>
      </c>
      <c r="E440" s="171" t="s">
        <v>0</v>
      </c>
      <c r="F440" s="171" t="s">
        <v>0</v>
      </c>
      <c r="G440" s="171" t="s">
        <v>0</v>
      </c>
      <c r="H440" s="2"/>
      <c r="J440" s="81">
        <v>2026</v>
      </c>
      <c r="K440" s="81">
        <v>3.64</v>
      </c>
      <c r="L440" s="81">
        <f>3.64/100+1</f>
        <v>1.0364</v>
      </c>
    </row>
    <row r="441" spans="1:12" x14ac:dyDescent="0.25">
      <c r="A441" s="203" t="s">
        <v>8</v>
      </c>
      <c r="B441" s="207" t="s">
        <v>423</v>
      </c>
      <c r="C441" s="211" t="s">
        <v>0</v>
      </c>
      <c r="D441" s="211" t="s">
        <v>0</v>
      </c>
      <c r="E441" s="211" t="s">
        <v>0</v>
      </c>
      <c r="F441" s="211" t="s">
        <v>0</v>
      </c>
      <c r="G441" s="211" t="s">
        <v>0</v>
      </c>
      <c r="H441" s="2"/>
      <c r="J441" s="81">
        <v>2027</v>
      </c>
      <c r="K441" s="81">
        <v>3.3</v>
      </c>
      <c r="L441" s="81">
        <f>3.3/100+1</f>
        <v>1.0329999999999999</v>
      </c>
    </row>
    <row r="442" spans="1:12" x14ac:dyDescent="0.25">
      <c r="A442" s="208" t="s">
        <v>9</v>
      </c>
      <c r="B442" s="209" t="s">
        <v>424</v>
      </c>
      <c r="C442" s="212" t="s">
        <v>0</v>
      </c>
      <c r="D442" s="212" t="s">
        <v>0</v>
      </c>
      <c r="E442" s="212" t="s">
        <v>0</v>
      </c>
      <c r="F442" s="212" t="s">
        <v>0</v>
      </c>
      <c r="G442" s="212" t="s">
        <v>0</v>
      </c>
      <c r="H442" s="2"/>
      <c r="J442" s="81">
        <v>2028</v>
      </c>
      <c r="K442" s="82">
        <v>3</v>
      </c>
      <c r="L442" s="83">
        <f>3/100+1</f>
        <v>1.03</v>
      </c>
    </row>
    <row r="443" spans="1:12" ht="22.5" x14ac:dyDescent="0.25">
      <c r="A443" s="210" t="s">
        <v>10</v>
      </c>
      <c r="B443" s="186" t="s">
        <v>475</v>
      </c>
      <c r="C443" s="245">
        <v>450000</v>
      </c>
      <c r="D443" s="245">
        <f>C443*L441</f>
        <v>464849.99999999994</v>
      </c>
      <c r="E443" s="245">
        <f>D443*L442</f>
        <v>478795.49999999994</v>
      </c>
      <c r="F443" s="245">
        <f>E443*L443</f>
        <v>493159.36499999993</v>
      </c>
      <c r="G443" s="264">
        <f>C443+D443+E443+F443</f>
        <v>1886804.865</v>
      </c>
      <c r="H443" s="2"/>
      <c r="J443" s="81">
        <v>2029</v>
      </c>
      <c r="K443" s="82">
        <v>3</v>
      </c>
      <c r="L443" s="83">
        <f>3/100+1</f>
        <v>1.03</v>
      </c>
    </row>
    <row r="444" spans="1:12" x14ac:dyDescent="0.25">
      <c r="A444" s="203" t="s">
        <v>18</v>
      </c>
      <c r="B444" s="185">
        <v>1500</v>
      </c>
      <c r="C444" s="213"/>
      <c r="D444" s="213"/>
      <c r="E444" s="213"/>
      <c r="F444" s="213"/>
      <c r="G444" s="213"/>
      <c r="H444" s="2"/>
    </row>
    <row r="445" spans="1:12" x14ac:dyDescent="0.25">
      <c r="A445" s="203" t="s">
        <v>148</v>
      </c>
      <c r="B445" s="185">
        <v>1600</v>
      </c>
      <c r="C445" s="213"/>
      <c r="D445" s="213"/>
      <c r="E445" s="213"/>
      <c r="F445" s="213"/>
      <c r="G445" s="213"/>
      <c r="H445" s="2"/>
    </row>
    <row r="446" spans="1:12" x14ac:dyDescent="0.25">
      <c r="A446" s="203" t="s">
        <v>149</v>
      </c>
      <c r="B446" s="152">
        <v>1621</v>
      </c>
      <c r="C446" s="214" t="s">
        <v>476</v>
      </c>
      <c r="D446" s="215"/>
      <c r="E446" s="215"/>
      <c r="F446" s="215"/>
      <c r="G446" s="215"/>
      <c r="H446" s="2"/>
    </row>
    <row r="447" spans="1:12" x14ac:dyDescent="0.25">
      <c r="A447" s="203" t="s">
        <v>11</v>
      </c>
      <c r="B447" s="314" t="s">
        <v>477</v>
      </c>
      <c r="C447" s="314"/>
      <c r="D447" s="314"/>
      <c r="E447" s="314"/>
      <c r="F447" s="314"/>
      <c r="G447" s="314"/>
      <c r="H447" s="2"/>
    </row>
    <row r="448" spans="1:12" x14ac:dyDescent="0.25">
      <c r="A448" s="203" t="s">
        <v>12</v>
      </c>
      <c r="B448" s="314" t="s">
        <v>478</v>
      </c>
      <c r="C448" s="314"/>
      <c r="D448" s="314"/>
      <c r="E448" s="314"/>
      <c r="F448" s="314"/>
      <c r="G448" s="314"/>
      <c r="H448" s="2"/>
    </row>
    <row r="449" spans="1:8" x14ac:dyDescent="0.25">
      <c r="A449" s="296" t="s">
        <v>13</v>
      </c>
      <c r="B449" s="122" t="s">
        <v>324</v>
      </c>
      <c r="C449" s="170" t="s">
        <v>397</v>
      </c>
      <c r="D449" s="170" t="s">
        <v>29</v>
      </c>
      <c r="E449" s="312" t="s">
        <v>152</v>
      </c>
      <c r="F449" s="312"/>
      <c r="G449" s="312"/>
      <c r="H449" s="2"/>
    </row>
    <row r="450" spans="1:8" ht="23.25" x14ac:dyDescent="0.25">
      <c r="A450" s="298"/>
      <c r="B450" s="127" t="s">
        <v>479</v>
      </c>
      <c r="C450" s="129" t="s">
        <v>297</v>
      </c>
      <c r="D450" s="156">
        <v>45657</v>
      </c>
      <c r="E450" s="302">
        <v>0.6</v>
      </c>
      <c r="F450" s="303"/>
      <c r="G450" s="303"/>
      <c r="H450" s="2"/>
    </row>
    <row r="451" spans="1:8" x14ac:dyDescent="0.25">
      <c r="A451" s="295" t="s">
        <v>14</v>
      </c>
      <c r="B451" s="150" t="s">
        <v>480</v>
      </c>
      <c r="C451" s="130">
        <v>0.6</v>
      </c>
      <c r="D451" s="130">
        <v>0.6</v>
      </c>
      <c r="E451" s="130">
        <v>0.6</v>
      </c>
      <c r="F451" s="130">
        <v>0.6</v>
      </c>
      <c r="G451" s="130">
        <v>0.6</v>
      </c>
      <c r="H451" s="2"/>
    </row>
    <row r="452" spans="1:8" x14ac:dyDescent="0.25">
      <c r="A452" s="295"/>
      <c r="B452" s="118" t="s">
        <v>481</v>
      </c>
      <c r="C452" s="130">
        <v>0.6</v>
      </c>
      <c r="D452" s="130">
        <v>0.6</v>
      </c>
      <c r="E452" s="130">
        <v>0.6</v>
      </c>
      <c r="F452" s="130">
        <v>0.6</v>
      </c>
      <c r="G452" s="130">
        <v>0.6</v>
      </c>
      <c r="H452" s="2"/>
    </row>
    <row r="453" spans="1:8" x14ac:dyDescent="0.25">
      <c r="A453" s="295"/>
      <c r="B453" s="118" t="s">
        <v>482</v>
      </c>
      <c r="C453" s="130">
        <v>0.6</v>
      </c>
      <c r="D453" s="130">
        <v>0.6</v>
      </c>
      <c r="E453" s="130">
        <v>0.6</v>
      </c>
      <c r="F453" s="130">
        <v>0.6</v>
      </c>
      <c r="G453" s="130">
        <v>0.6</v>
      </c>
      <c r="H453" s="2"/>
    </row>
    <row r="454" spans="1:8" x14ac:dyDescent="0.25">
      <c r="A454" s="178" t="s">
        <v>15</v>
      </c>
      <c r="B454" s="159">
        <v>45657</v>
      </c>
      <c r="C454" s="120"/>
      <c r="D454" s="120"/>
      <c r="E454" s="120"/>
      <c r="F454" s="120"/>
      <c r="G454" s="120"/>
      <c r="H454" s="2"/>
    </row>
    <row r="455" spans="1:8" x14ac:dyDescent="0.25">
      <c r="A455" s="178" t="s">
        <v>16</v>
      </c>
      <c r="B455" s="120" t="s">
        <v>26</v>
      </c>
      <c r="C455" s="120"/>
      <c r="D455" s="120"/>
      <c r="E455" s="120"/>
      <c r="F455" s="120"/>
      <c r="G455" s="120"/>
      <c r="H455" s="2"/>
    </row>
    <row r="456" spans="1:8" x14ac:dyDescent="0.25">
      <c r="A456" s="178" t="s">
        <v>17</v>
      </c>
      <c r="B456" s="120" t="s">
        <v>483</v>
      </c>
      <c r="C456" s="120"/>
      <c r="D456" s="120"/>
      <c r="E456" s="120"/>
      <c r="F456" s="120"/>
      <c r="G456" s="120"/>
      <c r="H456" s="2"/>
    </row>
    <row r="457" spans="1:8" x14ac:dyDescent="0.25">
      <c r="A457" s="103"/>
      <c r="B457" s="189"/>
      <c r="C457" s="189"/>
      <c r="D457" s="189"/>
      <c r="E457" s="189"/>
      <c r="F457" s="189"/>
      <c r="G457" s="189"/>
      <c r="H457" s="2"/>
    </row>
    <row r="458" spans="1:8" x14ac:dyDescent="0.25">
      <c r="A458" s="103"/>
      <c r="B458" s="189"/>
      <c r="C458" s="189"/>
      <c r="D458" s="189"/>
      <c r="E458" s="189"/>
      <c r="F458" s="189"/>
      <c r="G458" s="189"/>
      <c r="H458" s="2"/>
    </row>
    <row r="459" spans="1:8" x14ac:dyDescent="0.25">
      <c r="A459" s="103"/>
      <c r="B459" s="189"/>
      <c r="C459" s="189"/>
      <c r="D459" s="189"/>
      <c r="E459" s="189"/>
      <c r="F459" s="189"/>
      <c r="G459" s="189"/>
      <c r="H459" s="2"/>
    </row>
    <row r="460" spans="1:8" x14ac:dyDescent="0.25">
      <c r="A460" s="103"/>
      <c r="B460" s="189"/>
      <c r="C460" s="189"/>
      <c r="D460" s="189"/>
      <c r="E460" s="189"/>
      <c r="F460" s="189"/>
      <c r="G460" s="189"/>
      <c r="H460" s="2"/>
    </row>
    <row r="461" spans="1:8" x14ac:dyDescent="0.25">
      <c r="A461" s="103"/>
      <c r="B461" s="189"/>
      <c r="C461" s="189"/>
      <c r="D461" s="189"/>
      <c r="E461" s="189"/>
      <c r="F461" s="189"/>
      <c r="G461" s="189"/>
      <c r="H461" s="2"/>
    </row>
    <row r="462" spans="1:8" ht="72" customHeight="1" x14ac:dyDescent="0.25">
      <c r="A462" s="311" t="s">
        <v>19</v>
      </c>
      <c r="B462" s="311"/>
      <c r="C462" s="311"/>
      <c r="D462" s="311"/>
      <c r="E462" s="311"/>
      <c r="F462" s="311"/>
      <c r="G462" s="311"/>
      <c r="H462" s="2"/>
    </row>
    <row r="463" spans="1:8" x14ac:dyDescent="0.25">
      <c r="A463" s="51"/>
      <c r="B463" s="51"/>
      <c r="C463" s="51"/>
      <c r="D463" s="51"/>
      <c r="E463" s="51"/>
      <c r="F463" s="51"/>
      <c r="G463" s="51"/>
      <c r="H463" s="2"/>
    </row>
    <row r="464" spans="1:8" x14ac:dyDescent="0.25">
      <c r="A464" s="312" t="s">
        <v>1</v>
      </c>
      <c r="B464" s="312" t="s">
        <v>2</v>
      </c>
      <c r="C464" s="312" t="s">
        <v>3</v>
      </c>
      <c r="D464" s="312"/>
      <c r="E464" s="312"/>
      <c r="F464" s="312"/>
      <c r="G464" s="312"/>
      <c r="H464" s="2"/>
    </row>
    <row r="465" spans="1:12" x14ac:dyDescent="0.25">
      <c r="A465" s="312"/>
      <c r="B465" s="312"/>
      <c r="C465" s="171">
        <v>2026</v>
      </c>
      <c r="D465" s="171">
        <v>2027</v>
      </c>
      <c r="E465" s="171">
        <v>2028</v>
      </c>
      <c r="F465" s="171">
        <v>2029</v>
      </c>
      <c r="G465" s="171" t="s">
        <v>4</v>
      </c>
      <c r="H465" s="2"/>
      <c r="J465" s="255" t="s">
        <v>179</v>
      </c>
      <c r="K465" s="328" t="s">
        <v>180</v>
      </c>
      <c r="L465" s="328" t="s">
        <v>31</v>
      </c>
    </row>
    <row r="466" spans="1:12" x14ac:dyDescent="0.25">
      <c r="A466" s="141" t="s">
        <v>5</v>
      </c>
      <c r="B466" s="152">
        <v>4</v>
      </c>
      <c r="C466" s="150" t="s">
        <v>0</v>
      </c>
      <c r="D466" s="150" t="s">
        <v>0</v>
      </c>
      <c r="E466" s="150" t="s">
        <v>0</v>
      </c>
      <c r="F466" s="150" t="s">
        <v>0</v>
      </c>
      <c r="G466" s="150" t="s">
        <v>0</v>
      </c>
      <c r="H466" s="2"/>
      <c r="J466" s="256" t="s">
        <v>181</v>
      </c>
      <c r="K466" s="329"/>
      <c r="L466" s="329"/>
    </row>
    <row r="467" spans="1:12" x14ac:dyDescent="0.25">
      <c r="A467" s="141" t="s">
        <v>6</v>
      </c>
      <c r="B467" s="152">
        <v>1</v>
      </c>
      <c r="C467" s="150" t="s">
        <v>0</v>
      </c>
      <c r="D467" s="150" t="s">
        <v>0</v>
      </c>
      <c r="E467" s="150" t="s">
        <v>0</v>
      </c>
      <c r="F467" s="150" t="s">
        <v>0</v>
      </c>
      <c r="G467" s="150" t="s">
        <v>0</v>
      </c>
      <c r="H467" s="2"/>
      <c r="J467" s="81">
        <v>2026</v>
      </c>
      <c r="K467" s="81">
        <v>3.64</v>
      </c>
      <c r="L467" s="81">
        <f>3.64/100+1</f>
        <v>1.0364</v>
      </c>
    </row>
    <row r="468" spans="1:12" x14ac:dyDescent="0.25">
      <c r="A468" s="141" t="s">
        <v>7</v>
      </c>
      <c r="B468" s="152">
        <v>10</v>
      </c>
      <c r="C468" s="150" t="s">
        <v>0</v>
      </c>
      <c r="D468" s="150" t="s">
        <v>0</v>
      </c>
      <c r="E468" s="150" t="s">
        <v>0</v>
      </c>
      <c r="F468" s="150" t="s">
        <v>0</v>
      </c>
      <c r="G468" s="150" t="s">
        <v>0</v>
      </c>
      <c r="H468" s="2"/>
      <c r="J468" s="81">
        <v>2027</v>
      </c>
      <c r="K468" s="81">
        <v>3.3</v>
      </c>
      <c r="L468" s="81">
        <f>3.3/100+1</f>
        <v>1.0329999999999999</v>
      </c>
    </row>
    <row r="469" spans="1:12" x14ac:dyDescent="0.25">
      <c r="A469" s="141" t="s">
        <v>8</v>
      </c>
      <c r="B469" s="152">
        <v>302</v>
      </c>
      <c r="C469" s="150" t="s">
        <v>0</v>
      </c>
      <c r="D469" s="150" t="s">
        <v>0</v>
      </c>
      <c r="E469" s="150" t="s">
        <v>0</v>
      </c>
      <c r="F469" s="150" t="s">
        <v>0</v>
      </c>
      <c r="G469" s="150" t="s">
        <v>0</v>
      </c>
      <c r="H469" s="2"/>
      <c r="J469" s="81">
        <v>2028</v>
      </c>
      <c r="K469" s="82">
        <v>3</v>
      </c>
      <c r="L469" s="83">
        <f>3/100+1</f>
        <v>1.03</v>
      </c>
    </row>
    <row r="470" spans="1:12" x14ac:dyDescent="0.25">
      <c r="A470" s="182" t="s">
        <v>9</v>
      </c>
      <c r="B470" s="161" t="s">
        <v>424</v>
      </c>
      <c r="C470" s="183" t="s">
        <v>0</v>
      </c>
      <c r="D470" s="183" t="s">
        <v>0</v>
      </c>
      <c r="E470" s="183" t="s">
        <v>0</v>
      </c>
      <c r="F470" s="183" t="s">
        <v>0</v>
      </c>
      <c r="G470" s="183" t="s">
        <v>0</v>
      </c>
      <c r="H470" s="2"/>
      <c r="J470" s="81">
        <v>2029</v>
      </c>
      <c r="K470" s="82">
        <v>3</v>
      </c>
      <c r="L470" s="83">
        <f>3/100+1</f>
        <v>1.03</v>
      </c>
    </row>
    <row r="471" spans="1:12" ht="22.5" x14ac:dyDescent="0.25">
      <c r="A471" s="184" t="s">
        <v>10</v>
      </c>
      <c r="B471" s="142" t="s">
        <v>484</v>
      </c>
      <c r="C471" s="239">
        <v>1200000</v>
      </c>
      <c r="D471" s="239">
        <f>C471*L468</f>
        <v>1239600</v>
      </c>
      <c r="E471" s="239">
        <f>D471*L469</f>
        <v>1276788</v>
      </c>
      <c r="F471" s="239">
        <f>E471*L470</f>
        <v>1315091.6400000001</v>
      </c>
      <c r="G471" s="259">
        <f>C471+D471+E471+F471</f>
        <v>5031479.6400000006</v>
      </c>
      <c r="H471" s="2"/>
    </row>
    <row r="472" spans="1:12" x14ac:dyDescent="0.25">
      <c r="A472" s="141" t="s">
        <v>18</v>
      </c>
      <c r="B472" s="152">
        <v>1500</v>
      </c>
      <c r="C472" s="193"/>
      <c r="D472" s="193"/>
      <c r="E472" s="193"/>
      <c r="F472" s="193"/>
      <c r="G472" s="193"/>
      <c r="H472" s="2"/>
    </row>
    <row r="473" spans="1:12" x14ac:dyDescent="0.25">
      <c r="A473" s="203" t="s">
        <v>11</v>
      </c>
      <c r="B473" s="314" t="s">
        <v>485</v>
      </c>
      <c r="C473" s="314"/>
      <c r="D473" s="314"/>
      <c r="E473" s="314"/>
      <c r="F473" s="314"/>
      <c r="G473" s="314"/>
      <c r="H473" s="2"/>
    </row>
    <row r="474" spans="1:12" x14ac:dyDescent="0.25">
      <c r="A474" s="203" t="s">
        <v>12</v>
      </c>
      <c r="B474" s="314" t="s">
        <v>478</v>
      </c>
      <c r="C474" s="314"/>
      <c r="D474" s="314"/>
      <c r="E474" s="314"/>
      <c r="F474" s="314"/>
      <c r="G474" s="314"/>
      <c r="H474" s="2"/>
    </row>
    <row r="475" spans="1:12" x14ac:dyDescent="0.25">
      <c r="A475" s="296" t="s">
        <v>13</v>
      </c>
      <c r="B475" s="122" t="s">
        <v>324</v>
      </c>
      <c r="C475" s="170" t="s">
        <v>397</v>
      </c>
      <c r="D475" s="170" t="s">
        <v>29</v>
      </c>
      <c r="E475" s="312" t="s">
        <v>152</v>
      </c>
      <c r="F475" s="312"/>
      <c r="G475" s="312"/>
      <c r="H475" s="2"/>
    </row>
    <row r="476" spans="1:12" ht="23.25" x14ac:dyDescent="0.25">
      <c r="A476" s="298"/>
      <c r="B476" s="127" t="s">
        <v>486</v>
      </c>
      <c r="C476" s="129" t="s">
        <v>297</v>
      </c>
      <c r="D476" s="156">
        <v>45657</v>
      </c>
      <c r="E476" s="302">
        <v>0.6</v>
      </c>
      <c r="F476" s="303"/>
      <c r="G476" s="303"/>
      <c r="H476" s="2"/>
    </row>
    <row r="477" spans="1:12" x14ac:dyDescent="0.25">
      <c r="A477" s="295" t="s">
        <v>14</v>
      </c>
      <c r="B477" s="150" t="s">
        <v>480</v>
      </c>
      <c r="C477" s="130">
        <v>0.6</v>
      </c>
      <c r="D477" s="130">
        <v>0.6</v>
      </c>
      <c r="E477" s="130">
        <v>0.6</v>
      </c>
      <c r="F477" s="130">
        <v>0.6</v>
      </c>
      <c r="G477" s="130">
        <v>0.6</v>
      </c>
      <c r="H477" s="2"/>
    </row>
    <row r="478" spans="1:12" x14ac:dyDescent="0.25">
      <c r="A478" s="295"/>
      <c r="B478" s="118" t="s">
        <v>481</v>
      </c>
      <c r="C478" s="130">
        <v>0.6</v>
      </c>
      <c r="D478" s="130">
        <v>0.6</v>
      </c>
      <c r="E478" s="130">
        <v>0.6</v>
      </c>
      <c r="F478" s="130">
        <v>0.6</v>
      </c>
      <c r="G478" s="130">
        <v>0.6</v>
      </c>
      <c r="H478" s="2"/>
    </row>
    <row r="479" spans="1:12" x14ac:dyDescent="0.25">
      <c r="A479" s="295"/>
      <c r="B479" s="118" t="s">
        <v>482</v>
      </c>
      <c r="C479" s="130">
        <v>0.6</v>
      </c>
      <c r="D479" s="130">
        <v>0.6</v>
      </c>
      <c r="E479" s="130">
        <v>0.6</v>
      </c>
      <c r="F479" s="130">
        <v>0.6</v>
      </c>
      <c r="G479" s="130">
        <v>0.6</v>
      </c>
      <c r="H479" s="2"/>
    </row>
    <row r="480" spans="1:12" x14ac:dyDescent="0.25">
      <c r="A480" s="178" t="s">
        <v>15</v>
      </c>
      <c r="B480" s="159">
        <v>45657</v>
      </c>
      <c r="C480" s="120"/>
      <c r="D480" s="120"/>
      <c r="E480" s="120"/>
      <c r="F480" s="120"/>
      <c r="G480" s="120"/>
      <c r="H480" s="2"/>
    </row>
    <row r="481" spans="1:12" x14ac:dyDescent="0.25">
      <c r="A481" s="216" t="s">
        <v>16</v>
      </c>
      <c r="B481" s="217" t="s">
        <v>26</v>
      </c>
      <c r="C481" s="217"/>
      <c r="D481" s="217"/>
      <c r="E481" s="217"/>
      <c r="F481" s="217"/>
      <c r="G481" s="217"/>
      <c r="H481" s="2"/>
    </row>
    <row r="482" spans="1:12" x14ac:dyDescent="0.25">
      <c r="A482" s="219" t="s">
        <v>17</v>
      </c>
      <c r="B482" s="146" t="s">
        <v>487</v>
      </c>
      <c r="C482" s="146"/>
      <c r="D482" s="146"/>
      <c r="E482" s="146"/>
      <c r="F482" s="146"/>
      <c r="G482" s="146"/>
      <c r="H482" s="2"/>
    </row>
    <row r="483" spans="1:12" x14ac:dyDescent="0.25">
      <c r="A483" s="103"/>
      <c r="B483" s="218"/>
      <c r="C483" s="218"/>
      <c r="D483" s="218"/>
      <c r="E483" s="218"/>
      <c r="F483" s="218"/>
      <c r="G483" s="218"/>
      <c r="H483" s="2"/>
    </row>
    <row r="484" spans="1:12" x14ac:dyDescent="0.25">
      <c r="A484" s="103"/>
      <c r="B484" s="218"/>
      <c r="C484" s="218"/>
      <c r="D484" s="218"/>
      <c r="E484" s="218"/>
      <c r="F484" s="218"/>
      <c r="G484" s="218"/>
      <c r="H484" s="2"/>
    </row>
    <row r="485" spans="1:12" x14ac:dyDescent="0.25">
      <c r="A485" s="103"/>
      <c r="B485" s="218"/>
      <c r="C485" s="218"/>
      <c r="D485" s="218"/>
      <c r="E485" s="218"/>
      <c r="F485" s="218"/>
      <c r="G485" s="218"/>
      <c r="H485" s="2"/>
    </row>
    <row r="486" spans="1:12" x14ac:dyDescent="0.25">
      <c r="A486" s="103"/>
      <c r="B486" s="218"/>
      <c r="C486" s="218"/>
      <c r="D486" s="218"/>
      <c r="E486" s="218"/>
      <c r="F486" s="218"/>
      <c r="G486" s="218"/>
      <c r="H486" s="2"/>
    </row>
    <row r="487" spans="1:12" ht="72.75" customHeight="1" x14ac:dyDescent="0.25">
      <c r="A487" s="311" t="s">
        <v>19</v>
      </c>
      <c r="B487" s="311"/>
      <c r="C487" s="311"/>
      <c r="D487" s="311"/>
      <c r="E487" s="311"/>
      <c r="F487" s="311"/>
      <c r="G487" s="311"/>
      <c r="H487" s="2"/>
    </row>
    <row r="488" spans="1:12" x14ac:dyDescent="0.25">
      <c r="A488" s="51"/>
      <c r="B488" s="51"/>
      <c r="C488" s="51"/>
      <c r="D488" s="51"/>
      <c r="E488" s="51"/>
      <c r="F488" s="51"/>
      <c r="G488" s="51"/>
      <c r="H488" s="2"/>
    </row>
    <row r="489" spans="1:12" x14ac:dyDescent="0.25">
      <c r="A489" s="396" t="s">
        <v>1</v>
      </c>
      <c r="B489" s="396" t="s">
        <v>2</v>
      </c>
      <c r="C489" s="393" t="s">
        <v>3</v>
      </c>
      <c r="D489" s="394"/>
      <c r="E489" s="394"/>
      <c r="F489" s="394"/>
      <c r="G489" s="395"/>
      <c r="H489" s="2"/>
    </row>
    <row r="490" spans="1:12" x14ac:dyDescent="0.25">
      <c r="A490" s="397"/>
      <c r="B490" s="397"/>
      <c r="C490" s="171">
        <v>2026</v>
      </c>
      <c r="D490" s="171">
        <v>2027</v>
      </c>
      <c r="E490" s="171">
        <v>2028</v>
      </c>
      <c r="F490" s="171">
        <v>2029</v>
      </c>
      <c r="G490" s="171" t="s">
        <v>4</v>
      </c>
      <c r="H490" s="2"/>
    </row>
    <row r="491" spans="1:12" x14ac:dyDescent="0.25">
      <c r="A491" s="141" t="s">
        <v>5</v>
      </c>
      <c r="B491" s="152">
        <v>4</v>
      </c>
      <c r="C491" s="150" t="s">
        <v>0</v>
      </c>
      <c r="D491" s="150" t="s">
        <v>0</v>
      </c>
      <c r="E491" s="150" t="s">
        <v>0</v>
      </c>
      <c r="F491" s="150" t="s">
        <v>0</v>
      </c>
      <c r="G491" s="150" t="s">
        <v>0</v>
      </c>
      <c r="H491" s="2"/>
    </row>
    <row r="492" spans="1:12" x14ac:dyDescent="0.25">
      <c r="A492" s="141" t="s">
        <v>6</v>
      </c>
      <c r="B492" s="152">
        <v>1</v>
      </c>
      <c r="C492" s="150" t="s">
        <v>0</v>
      </c>
      <c r="D492" s="150" t="s">
        <v>0</v>
      </c>
      <c r="E492" s="150" t="s">
        <v>0</v>
      </c>
      <c r="F492" s="150" t="s">
        <v>0</v>
      </c>
      <c r="G492" s="150" t="s">
        <v>0</v>
      </c>
      <c r="H492" s="2"/>
      <c r="J492" s="255" t="s">
        <v>179</v>
      </c>
      <c r="K492" s="328" t="s">
        <v>180</v>
      </c>
      <c r="L492" s="328" t="s">
        <v>31</v>
      </c>
    </row>
    <row r="493" spans="1:12" x14ac:dyDescent="0.25">
      <c r="A493" s="141" t="s">
        <v>7</v>
      </c>
      <c r="B493" s="152">
        <v>10</v>
      </c>
      <c r="C493" s="150" t="s">
        <v>0</v>
      </c>
      <c r="D493" s="150" t="s">
        <v>0</v>
      </c>
      <c r="E493" s="150" t="s">
        <v>0</v>
      </c>
      <c r="F493" s="150" t="s">
        <v>0</v>
      </c>
      <c r="G493" s="150" t="s">
        <v>0</v>
      </c>
      <c r="H493" s="2"/>
      <c r="J493" s="256" t="s">
        <v>181</v>
      </c>
      <c r="K493" s="329"/>
      <c r="L493" s="329"/>
    </row>
    <row r="494" spans="1:12" x14ac:dyDescent="0.25">
      <c r="A494" s="141" t="s">
        <v>8</v>
      </c>
      <c r="B494" s="152">
        <v>302</v>
      </c>
      <c r="C494" s="150" t="s">
        <v>0</v>
      </c>
      <c r="D494" s="150" t="s">
        <v>0</v>
      </c>
      <c r="E494" s="150" t="s">
        <v>0</v>
      </c>
      <c r="F494" s="150" t="s">
        <v>0</v>
      </c>
      <c r="G494" s="150" t="s">
        <v>0</v>
      </c>
      <c r="H494" s="2"/>
      <c r="J494" s="81">
        <v>2026</v>
      </c>
      <c r="K494" s="81">
        <v>3.64</v>
      </c>
      <c r="L494" s="81">
        <f>3.64/100+1</f>
        <v>1.0364</v>
      </c>
    </row>
    <row r="495" spans="1:12" x14ac:dyDescent="0.25">
      <c r="A495" s="141" t="s">
        <v>9</v>
      </c>
      <c r="B495" s="197" t="s">
        <v>488</v>
      </c>
      <c r="C495" s="150" t="s">
        <v>0</v>
      </c>
      <c r="D495" s="150" t="s">
        <v>0</v>
      </c>
      <c r="E495" s="150" t="s">
        <v>0</v>
      </c>
      <c r="F495" s="150" t="s">
        <v>0</v>
      </c>
      <c r="G495" s="150" t="s">
        <v>0</v>
      </c>
      <c r="H495" s="2"/>
      <c r="J495" s="81">
        <v>2027</v>
      </c>
      <c r="K495" s="81">
        <v>3.3</v>
      </c>
      <c r="L495" s="81">
        <f>3.3/100+1</f>
        <v>1.0329999999999999</v>
      </c>
    </row>
    <row r="496" spans="1:12" ht="22.5" x14ac:dyDescent="0.25">
      <c r="A496" s="181" t="s">
        <v>10</v>
      </c>
      <c r="B496" s="150" t="s">
        <v>489</v>
      </c>
      <c r="C496" s="246">
        <v>450000</v>
      </c>
      <c r="D496" s="246">
        <f>C496*L495</f>
        <v>464849.99999999994</v>
      </c>
      <c r="E496" s="246">
        <f>D496*L496</f>
        <v>478795.49999999994</v>
      </c>
      <c r="F496" s="246">
        <f>E496*L497</f>
        <v>493159.36499999993</v>
      </c>
      <c r="G496" s="265">
        <f>C496+D496+E496+F496</f>
        <v>1886804.865</v>
      </c>
      <c r="H496" s="2"/>
      <c r="J496" s="81">
        <v>2028</v>
      </c>
      <c r="K496" s="82">
        <v>3</v>
      </c>
      <c r="L496" s="83">
        <f>3/100+1</f>
        <v>1.03</v>
      </c>
    </row>
    <row r="497" spans="1:12" x14ac:dyDescent="0.25">
      <c r="A497" s="141" t="s">
        <v>18</v>
      </c>
      <c r="B497" s="152">
        <v>1500</v>
      </c>
      <c r="C497" s="150"/>
      <c r="D497" s="150"/>
      <c r="E497" s="150"/>
      <c r="F497" s="150"/>
      <c r="G497" s="150"/>
      <c r="H497" s="2"/>
      <c r="J497" s="81">
        <v>2029</v>
      </c>
      <c r="K497" s="82">
        <v>3</v>
      </c>
      <c r="L497" s="83">
        <f>3/100+1</f>
        <v>1.03</v>
      </c>
    </row>
    <row r="498" spans="1:12" x14ac:dyDescent="0.25">
      <c r="A498" s="141" t="s">
        <v>148</v>
      </c>
      <c r="B498" s="152">
        <v>1600</v>
      </c>
      <c r="C498" s="150"/>
      <c r="D498" s="150"/>
      <c r="E498" s="150"/>
      <c r="F498" s="150"/>
      <c r="G498" s="150"/>
      <c r="H498" s="2"/>
    </row>
    <row r="499" spans="1:12" x14ac:dyDescent="0.25">
      <c r="A499" s="141" t="s">
        <v>149</v>
      </c>
      <c r="B499" s="152">
        <v>1621</v>
      </c>
      <c r="C499" s="150"/>
      <c r="D499" s="150"/>
      <c r="E499" s="150"/>
      <c r="F499" s="150"/>
      <c r="G499" s="150"/>
      <c r="H499" s="2"/>
    </row>
    <row r="500" spans="1:12" x14ac:dyDescent="0.25">
      <c r="A500" s="141" t="s">
        <v>252</v>
      </c>
      <c r="B500" s="152">
        <v>1632</v>
      </c>
      <c r="C500" s="193"/>
      <c r="D500" s="193"/>
      <c r="E500" s="193"/>
      <c r="F500" s="193"/>
      <c r="G500" s="193"/>
      <c r="H500" s="2"/>
    </row>
    <row r="501" spans="1:12" ht="22.5" x14ac:dyDescent="0.25">
      <c r="A501" s="141" t="s">
        <v>11</v>
      </c>
      <c r="B501" s="150" t="s">
        <v>490</v>
      </c>
      <c r="C501" s="171"/>
      <c r="D501" s="171"/>
      <c r="E501" s="171"/>
      <c r="F501" s="171"/>
      <c r="G501" s="171"/>
      <c r="H501" s="2"/>
    </row>
    <row r="502" spans="1:12" x14ac:dyDescent="0.25">
      <c r="A502" s="141" t="s">
        <v>12</v>
      </c>
      <c r="B502" s="300"/>
      <c r="C502" s="300"/>
      <c r="D502" s="300"/>
      <c r="E502" s="300"/>
      <c r="F502" s="300"/>
      <c r="G502" s="300"/>
      <c r="H502" s="2"/>
    </row>
    <row r="503" spans="1:12" x14ac:dyDescent="0.25">
      <c r="A503" s="296" t="s">
        <v>13</v>
      </c>
      <c r="B503" s="122" t="s">
        <v>324</v>
      </c>
      <c r="C503" s="170" t="s">
        <v>397</v>
      </c>
      <c r="D503" s="170" t="s">
        <v>29</v>
      </c>
      <c r="E503" s="312" t="s">
        <v>152</v>
      </c>
      <c r="F503" s="312"/>
      <c r="G503" s="312"/>
      <c r="H503" s="2"/>
    </row>
    <row r="504" spans="1:12" x14ac:dyDescent="0.25">
      <c r="A504" s="298"/>
      <c r="B504" s="120" t="s">
        <v>491</v>
      </c>
      <c r="C504" s="171" t="s">
        <v>297</v>
      </c>
      <c r="D504" s="202">
        <v>45657</v>
      </c>
      <c r="E504" s="299">
        <v>0.8</v>
      </c>
      <c r="F504" s="300"/>
      <c r="G504" s="300"/>
      <c r="H504" s="2"/>
    </row>
    <row r="505" spans="1:12" x14ac:dyDescent="0.25">
      <c r="A505" s="188" t="s">
        <v>14</v>
      </c>
      <c r="B505" s="118" t="s">
        <v>492</v>
      </c>
      <c r="C505" s="130">
        <v>0.8</v>
      </c>
      <c r="D505" s="130">
        <v>0.82</v>
      </c>
      <c r="E505" s="130">
        <v>0.85</v>
      </c>
      <c r="F505" s="130">
        <v>0.87</v>
      </c>
      <c r="G505" s="130">
        <v>0.87</v>
      </c>
      <c r="H505" s="2"/>
    </row>
    <row r="506" spans="1:12" x14ac:dyDescent="0.25">
      <c r="A506" s="178" t="s">
        <v>15</v>
      </c>
      <c r="B506" s="159">
        <v>45657</v>
      </c>
      <c r="C506" s="120"/>
      <c r="D506" s="120"/>
      <c r="E506" s="120"/>
      <c r="F506" s="120"/>
      <c r="G506" s="120"/>
      <c r="H506" s="2"/>
    </row>
    <row r="507" spans="1:12" x14ac:dyDescent="0.25">
      <c r="A507" s="178" t="s">
        <v>16</v>
      </c>
      <c r="B507" s="126" t="s">
        <v>26</v>
      </c>
      <c r="C507" s="120"/>
      <c r="D507" s="120"/>
      <c r="E507" s="120"/>
      <c r="F507" s="120"/>
      <c r="G507" s="120"/>
      <c r="H507" s="2"/>
    </row>
    <row r="508" spans="1:12" x14ac:dyDescent="0.25">
      <c r="A508" s="178" t="s">
        <v>17</v>
      </c>
      <c r="B508" s="120" t="s">
        <v>493</v>
      </c>
      <c r="C508" s="120"/>
      <c r="D508" s="120"/>
      <c r="E508" s="120"/>
      <c r="F508" s="120"/>
      <c r="G508" s="120"/>
      <c r="H508" s="2"/>
    </row>
    <row r="509" spans="1:12" x14ac:dyDescent="0.25">
      <c r="A509" s="103"/>
      <c r="B509" s="189"/>
      <c r="C509" s="189"/>
      <c r="D509" s="189"/>
      <c r="E509" s="189"/>
      <c r="F509" s="189"/>
      <c r="G509" s="189"/>
      <c r="H509" s="2"/>
    </row>
    <row r="510" spans="1:12" x14ac:dyDescent="0.25">
      <c r="A510" s="103"/>
      <c r="B510" s="189"/>
      <c r="C510" s="189"/>
      <c r="D510" s="189"/>
      <c r="E510" s="189"/>
      <c r="F510" s="189"/>
      <c r="G510" s="189"/>
      <c r="H510" s="2"/>
    </row>
    <row r="511" spans="1:12" x14ac:dyDescent="0.25">
      <c r="A511" s="103"/>
      <c r="B511" s="189"/>
      <c r="C511" s="189"/>
      <c r="D511" s="189"/>
      <c r="E511" s="189"/>
      <c r="F511" s="189"/>
      <c r="G511" s="189"/>
      <c r="H511" s="2"/>
    </row>
    <row r="512" spans="1:12" ht="73.5" customHeight="1" x14ac:dyDescent="0.25">
      <c r="A512" s="311" t="s">
        <v>19</v>
      </c>
      <c r="B512" s="311"/>
      <c r="C512" s="311"/>
      <c r="D512" s="311"/>
      <c r="E512" s="311"/>
      <c r="F512" s="311"/>
      <c r="G512" s="311"/>
      <c r="H512" s="2"/>
    </row>
    <row r="513" spans="1:12" x14ac:dyDescent="0.25">
      <c r="A513" s="51"/>
      <c r="B513" s="51"/>
      <c r="C513" s="51"/>
      <c r="D513" s="51"/>
      <c r="E513" s="51"/>
      <c r="F513" s="51"/>
      <c r="G513" s="51"/>
      <c r="H513" s="2"/>
    </row>
    <row r="514" spans="1:12" x14ac:dyDescent="0.25">
      <c r="A514" s="396" t="s">
        <v>1</v>
      </c>
      <c r="B514" s="396" t="s">
        <v>2</v>
      </c>
      <c r="C514" s="393" t="s">
        <v>3</v>
      </c>
      <c r="D514" s="394"/>
      <c r="E514" s="394"/>
      <c r="F514" s="394"/>
      <c r="G514" s="395"/>
      <c r="H514" s="2"/>
    </row>
    <row r="515" spans="1:12" x14ac:dyDescent="0.25">
      <c r="A515" s="397"/>
      <c r="B515" s="397"/>
      <c r="C515" s="171">
        <v>2026</v>
      </c>
      <c r="D515" s="171">
        <v>2027</v>
      </c>
      <c r="E515" s="171">
        <v>2028</v>
      </c>
      <c r="F515" s="171">
        <v>2029</v>
      </c>
      <c r="G515" s="171" t="s">
        <v>4</v>
      </c>
      <c r="H515" s="2"/>
    </row>
    <row r="516" spans="1:12" x14ac:dyDescent="0.25">
      <c r="A516" s="141" t="s">
        <v>5</v>
      </c>
      <c r="B516" s="152">
        <v>4</v>
      </c>
      <c r="C516" s="150" t="s">
        <v>0</v>
      </c>
      <c r="D516" s="150" t="s">
        <v>0</v>
      </c>
      <c r="E516" s="150" t="s">
        <v>0</v>
      </c>
      <c r="F516" s="150" t="s">
        <v>0</v>
      </c>
      <c r="G516" s="150" t="s">
        <v>0</v>
      </c>
      <c r="H516" s="2"/>
    </row>
    <row r="517" spans="1:12" x14ac:dyDescent="0.25">
      <c r="A517" s="141" t="s">
        <v>6</v>
      </c>
      <c r="B517" s="152">
        <v>1</v>
      </c>
      <c r="C517" s="150" t="s">
        <v>0</v>
      </c>
      <c r="D517" s="150" t="s">
        <v>0</v>
      </c>
      <c r="E517" s="150" t="s">
        <v>0</v>
      </c>
      <c r="F517" s="150" t="s">
        <v>0</v>
      </c>
      <c r="G517" s="150" t="s">
        <v>0</v>
      </c>
      <c r="H517" s="2"/>
      <c r="J517" s="255" t="s">
        <v>179</v>
      </c>
      <c r="K517" s="328" t="s">
        <v>180</v>
      </c>
      <c r="L517" s="328" t="s">
        <v>31</v>
      </c>
    </row>
    <row r="518" spans="1:12" x14ac:dyDescent="0.25">
      <c r="A518" s="141" t="s">
        <v>7</v>
      </c>
      <c r="B518" s="152">
        <v>10</v>
      </c>
      <c r="C518" s="150" t="s">
        <v>0</v>
      </c>
      <c r="D518" s="150" t="s">
        <v>0</v>
      </c>
      <c r="E518" s="150" t="s">
        <v>0</v>
      </c>
      <c r="F518" s="150" t="s">
        <v>0</v>
      </c>
      <c r="G518" s="150" t="s">
        <v>0</v>
      </c>
      <c r="H518" s="2"/>
      <c r="J518" s="256" t="s">
        <v>181</v>
      </c>
      <c r="K518" s="329"/>
      <c r="L518" s="329"/>
    </row>
    <row r="519" spans="1:12" x14ac:dyDescent="0.25">
      <c r="A519" s="141" t="s">
        <v>8</v>
      </c>
      <c r="B519" s="152">
        <v>303</v>
      </c>
      <c r="C519" s="150" t="s">
        <v>0</v>
      </c>
      <c r="D519" s="150" t="s">
        <v>0</v>
      </c>
      <c r="E519" s="150" t="s">
        <v>0</v>
      </c>
      <c r="F519" s="150" t="s">
        <v>0</v>
      </c>
      <c r="G519" s="150" t="s">
        <v>0</v>
      </c>
      <c r="H519" s="2"/>
      <c r="J519" s="81">
        <v>2026</v>
      </c>
      <c r="K519" s="81">
        <v>3.64</v>
      </c>
      <c r="L519" s="81">
        <f>3.64/100+1</f>
        <v>1.0364</v>
      </c>
    </row>
    <row r="520" spans="1:12" x14ac:dyDescent="0.25">
      <c r="A520" s="141" t="s">
        <v>9</v>
      </c>
      <c r="B520" s="197" t="s">
        <v>454</v>
      </c>
      <c r="C520" s="150" t="s">
        <v>0</v>
      </c>
      <c r="D520" s="150" t="s">
        <v>0</v>
      </c>
      <c r="E520" s="150" t="s">
        <v>0</v>
      </c>
      <c r="F520" s="150" t="s">
        <v>0</v>
      </c>
      <c r="G520" s="150" t="s">
        <v>0</v>
      </c>
      <c r="H520" s="2"/>
      <c r="J520" s="81">
        <v>2027</v>
      </c>
      <c r="K520" s="81">
        <v>3.3</v>
      </c>
      <c r="L520" s="81">
        <f>3.3/100+1</f>
        <v>1.0329999999999999</v>
      </c>
    </row>
    <row r="521" spans="1:12" ht="22.5" x14ac:dyDescent="0.25">
      <c r="A521" s="181" t="s">
        <v>10</v>
      </c>
      <c r="B521" s="150" t="s">
        <v>494</v>
      </c>
      <c r="C521" s="246">
        <v>350000</v>
      </c>
      <c r="D521" s="246">
        <f>C521*L520</f>
        <v>361550</v>
      </c>
      <c r="E521" s="246">
        <f>D521*L521</f>
        <v>372396.5</v>
      </c>
      <c r="F521" s="246">
        <f>E521*L522</f>
        <v>383568.39500000002</v>
      </c>
      <c r="G521" s="265">
        <f>C521+D521+E521+F521</f>
        <v>1467514.895</v>
      </c>
      <c r="H521" s="2"/>
      <c r="J521" s="81">
        <v>2028</v>
      </c>
      <c r="K521" s="82">
        <v>3</v>
      </c>
      <c r="L521" s="83">
        <f>3/100+1</f>
        <v>1.03</v>
      </c>
    </row>
    <row r="522" spans="1:12" x14ac:dyDescent="0.25">
      <c r="A522" s="141" t="s">
        <v>18</v>
      </c>
      <c r="B522" s="152">
        <v>1500</v>
      </c>
      <c r="C522" s="150"/>
      <c r="D522" s="150"/>
      <c r="E522" s="150"/>
      <c r="F522" s="150"/>
      <c r="G522" s="150"/>
      <c r="H522" s="2"/>
      <c r="J522" s="81">
        <v>2029</v>
      </c>
      <c r="K522" s="82">
        <v>3</v>
      </c>
      <c r="L522" s="83">
        <f>3/100+1</f>
        <v>1.03</v>
      </c>
    </row>
    <row r="523" spans="1:12" x14ac:dyDescent="0.25">
      <c r="A523" s="141" t="s">
        <v>148</v>
      </c>
      <c r="B523" s="152">
        <v>1600</v>
      </c>
      <c r="C523" s="150"/>
      <c r="D523" s="150"/>
      <c r="E523" s="150"/>
      <c r="F523" s="150"/>
      <c r="G523" s="150"/>
      <c r="H523" s="2"/>
    </row>
    <row r="524" spans="1:12" x14ac:dyDescent="0.25">
      <c r="A524" s="141" t="s">
        <v>149</v>
      </c>
      <c r="B524" s="152">
        <v>1621</v>
      </c>
      <c r="C524" s="193"/>
      <c r="D524" s="193"/>
      <c r="E524" s="193"/>
      <c r="F524" s="193"/>
      <c r="G524" s="193"/>
      <c r="H524" s="2"/>
    </row>
    <row r="525" spans="1:12" ht="41.25" customHeight="1" x14ac:dyDescent="0.25">
      <c r="A525" s="141" t="s">
        <v>11</v>
      </c>
      <c r="B525" s="314" t="s">
        <v>495</v>
      </c>
      <c r="C525" s="314"/>
      <c r="D525" s="314"/>
      <c r="E525" s="314"/>
      <c r="F525" s="314"/>
      <c r="G525" s="314"/>
      <c r="H525" s="2"/>
    </row>
    <row r="526" spans="1:12" x14ac:dyDescent="0.25">
      <c r="A526" s="141" t="s">
        <v>12</v>
      </c>
      <c r="B526" s="314" t="s">
        <v>478</v>
      </c>
      <c r="C526" s="314"/>
      <c r="D526" s="314"/>
      <c r="E526" s="314"/>
      <c r="F526" s="314"/>
      <c r="G526" s="314"/>
      <c r="H526" s="2"/>
    </row>
    <row r="527" spans="1:12" x14ac:dyDescent="0.25">
      <c r="A527" s="296" t="s">
        <v>13</v>
      </c>
      <c r="B527" s="122" t="s">
        <v>324</v>
      </c>
      <c r="C527" s="170" t="s">
        <v>397</v>
      </c>
      <c r="D527" s="170" t="s">
        <v>29</v>
      </c>
      <c r="E527" s="312" t="s">
        <v>152</v>
      </c>
      <c r="F527" s="312"/>
      <c r="G527" s="312"/>
      <c r="H527" s="2"/>
    </row>
    <row r="528" spans="1:12" ht="22.5" x14ac:dyDescent="0.25">
      <c r="A528" s="298"/>
      <c r="B528" s="150" t="s">
        <v>496</v>
      </c>
      <c r="C528" s="171" t="s">
        <v>31</v>
      </c>
      <c r="D528" s="202">
        <v>45657</v>
      </c>
      <c r="E528" s="300">
        <v>3</v>
      </c>
      <c r="F528" s="300"/>
      <c r="G528" s="300"/>
      <c r="H528" s="2"/>
    </row>
    <row r="529" spans="1:12" x14ac:dyDescent="0.25">
      <c r="A529" s="221" t="s">
        <v>14</v>
      </c>
      <c r="B529" s="118" t="s">
        <v>497</v>
      </c>
      <c r="C529" s="129">
        <v>3</v>
      </c>
      <c r="D529" s="129">
        <v>3</v>
      </c>
      <c r="E529" s="129">
        <v>3</v>
      </c>
      <c r="F529" s="129">
        <v>3</v>
      </c>
      <c r="G529" s="118"/>
      <c r="H529" s="2"/>
    </row>
    <row r="530" spans="1:12" x14ac:dyDescent="0.25">
      <c r="A530" s="178" t="s">
        <v>15</v>
      </c>
      <c r="B530" s="179">
        <v>45657</v>
      </c>
      <c r="C530" s="118"/>
      <c r="D530" s="118"/>
      <c r="E530" s="118"/>
      <c r="F530" s="118"/>
      <c r="G530" s="118"/>
      <c r="H530" s="2"/>
    </row>
    <row r="531" spans="1:12" x14ac:dyDescent="0.25">
      <c r="A531" s="178" t="s">
        <v>16</v>
      </c>
      <c r="B531" s="118" t="s">
        <v>26</v>
      </c>
      <c r="C531" s="118"/>
      <c r="D531" s="118"/>
      <c r="E531" s="118"/>
      <c r="F531" s="118"/>
      <c r="G531" s="118"/>
      <c r="H531" s="2"/>
    </row>
    <row r="532" spans="1:12" x14ac:dyDescent="0.25">
      <c r="A532" s="178" t="s">
        <v>17</v>
      </c>
      <c r="B532" s="120" t="s">
        <v>498</v>
      </c>
      <c r="C532" s="120"/>
      <c r="D532" s="120"/>
      <c r="E532" s="120"/>
      <c r="F532" s="120"/>
      <c r="G532" s="120"/>
      <c r="H532" s="2"/>
    </row>
    <row r="533" spans="1:12" x14ac:dyDescent="0.25">
      <c r="A533" s="103"/>
      <c r="B533" s="189"/>
      <c r="C533" s="189"/>
      <c r="D533" s="189"/>
      <c r="E533" s="189"/>
      <c r="F533" s="189"/>
      <c r="G533" s="189"/>
      <c r="H533" s="2"/>
    </row>
    <row r="534" spans="1:12" x14ac:dyDescent="0.25">
      <c r="A534" s="103"/>
      <c r="B534" s="189"/>
      <c r="C534" s="189"/>
      <c r="D534" s="189"/>
      <c r="E534" s="189"/>
      <c r="F534" s="189"/>
      <c r="G534" s="189"/>
      <c r="H534" s="2"/>
    </row>
    <row r="535" spans="1:12" x14ac:dyDescent="0.25">
      <c r="A535" s="103"/>
      <c r="B535" s="189"/>
      <c r="C535" s="189"/>
      <c r="D535" s="189"/>
      <c r="E535" s="189"/>
      <c r="F535" s="189"/>
      <c r="G535" s="189"/>
      <c r="H535" s="2"/>
    </row>
    <row r="536" spans="1:12" x14ac:dyDescent="0.25">
      <c r="A536" s="103"/>
      <c r="B536" s="189"/>
      <c r="C536" s="189"/>
      <c r="D536" s="189"/>
      <c r="E536" s="189"/>
      <c r="F536" s="189"/>
      <c r="G536" s="189"/>
      <c r="H536" s="2"/>
    </row>
    <row r="537" spans="1:12" x14ac:dyDescent="0.25">
      <c r="A537" s="103"/>
      <c r="B537" s="189"/>
      <c r="C537" s="189"/>
      <c r="D537" s="189"/>
      <c r="E537" s="189"/>
      <c r="F537" s="189"/>
      <c r="G537" s="189"/>
      <c r="H537" s="2"/>
    </row>
    <row r="538" spans="1:12" ht="72.75" customHeight="1" x14ac:dyDescent="0.25">
      <c r="A538" s="311" t="s">
        <v>19</v>
      </c>
      <c r="B538" s="311"/>
      <c r="C538" s="311"/>
      <c r="D538" s="311"/>
      <c r="E538" s="311"/>
      <c r="F538" s="311"/>
      <c r="G538" s="311"/>
      <c r="H538" s="2"/>
    </row>
    <row r="539" spans="1:12" x14ac:dyDescent="0.25">
      <c r="A539" s="51"/>
      <c r="B539" s="51"/>
      <c r="C539" s="51"/>
      <c r="D539" s="51"/>
      <c r="E539" s="51"/>
      <c r="F539" s="51"/>
      <c r="G539" s="51"/>
      <c r="H539" s="2"/>
    </row>
    <row r="540" spans="1:12" x14ac:dyDescent="0.25">
      <c r="A540" s="312" t="s">
        <v>1</v>
      </c>
      <c r="B540" s="312" t="s">
        <v>2</v>
      </c>
      <c r="C540" s="312" t="s">
        <v>3</v>
      </c>
      <c r="D540" s="312"/>
      <c r="E540" s="312"/>
      <c r="F540" s="312"/>
      <c r="G540" s="312"/>
      <c r="H540" s="2"/>
    </row>
    <row r="541" spans="1:12" x14ac:dyDescent="0.25">
      <c r="A541" s="312"/>
      <c r="B541" s="312"/>
      <c r="C541" s="171">
        <v>2026</v>
      </c>
      <c r="D541" s="171">
        <v>2027</v>
      </c>
      <c r="E541" s="171">
        <v>2028</v>
      </c>
      <c r="F541" s="171">
        <v>2029</v>
      </c>
      <c r="G541" s="171" t="s">
        <v>4</v>
      </c>
      <c r="H541" s="2"/>
    </row>
    <row r="542" spans="1:12" x14ac:dyDescent="0.25">
      <c r="A542" s="141" t="s">
        <v>5</v>
      </c>
      <c r="B542" s="152">
        <v>4</v>
      </c>
      <c r="C542" s="150" t="s">
        <v>0</v>
      </c>
      <c r="D542" s="150" t="s">
        <v>0</v>
      </c>
      <c r="E542" s="150" t="s">
        <v>0</v>
      </c>
      <c r="F542" s="150" t="s">
        <v>0</v>
      </c>
      <c r="G542" s="150" t="s">
        <v>0</v>
      </c>
      <c r="H542" s="2"/>
      <c r="J542" s="255" t="s">
        <v>179</v>
      </c>
      <c r="K542" s="328" t="s">
        <v>180</v>
      </c>
      <c r="L542" s="328" t="s">
        <v>31</v>
      </c>
    </row>
    <row r="543" spans="1:12" x14ac:dyDescent="0.25">
      <c r="A543" s="141" t="s">
        <v>6</v>
      </c>
      <c r="B543" s="152">
        <v>2</v>
      </c>
      <c r="C543" s="150" t="s">
        <v>0</v>
      </c>
      <c r="D543" s="150" t="s">
        <v>0</v>
      </c>
      <c r="E543" s="150" t="s">
        <v>0</v>
      </c>
      <c r="F543" s="150" t="s">
        <v>0</v>
      </c>
      <c r="G543" s="150" t="s">
        <v>0</v>
      </c>
      <c r="H543" s="2"/>
      <c r="J543" s="256" t="s">
        <v>181</v>
      </c>
      <c r="K543" s="329"/>
      <c r="L543" s="329"/>
    </row>
    <row r="544" spans="1:12" x14ac:dyDescent="0.25">
      <c r="A544" s="141" t="s">
        <v>7</v>
      </c>
      <c r="B544" s="152">
        <v>8</v>
      </c>
      <c r="C544" s="150" t="s">
        <v>0</v>
      </c>
      <c r="D544" s="150" t="s">
        <v>0</v>
      </c>
      <c r="E544" s="150" t="s">
        <v>0</v>
      </c>
      <c r="F544" s="150" t="s">
        <v>0</v>
      </c>
      <c r="G544" s="150" t="s">
        <v>0</v>
      </c>
      <c r="H544" s="2"/>
      <c r="J544" s="81">
        <v>2026</v>
      </c>
      <c r="K544" s="81">
        <v>3.64</v>
      </c>
      <c r="L544" s="81">
        <f>3.64/100+1</f>
        <v>1.0364</v>
      </c>
    </row>
    <row r="545" spans="1:12" x14ac:dyDescent="0.25">
      <c r="A545" s="141" t="s">
        <v>8</v>
      </c>
      <c r="B545" s="152">
        <v>244</v>
      </c>
      <c r="C545" s="150" t="s">
        <v>0</v>
      </c>
      <c r="D545" s="150" t="s">
        <v>0</v>
      </c>
      <c r="E545" s="150" t="s">
        <v>0</v>
      </c>
      <c r="F545" s="150" t="s">
        <v>0</v>
      </c>
      <c r="G545" s="150" t="s">
        <v>0</v>
      </c>
      <c r="H545" s="2"/>
      <c r="J545" s="81">
        <v>2027</v>
      </c>
      <c r="K545" s="81">
        <v>3.3</v>
      </c>
      <c r="L545" s="81">
        <f>3.3/100+1</f>
        <v>1.0329999999999999</v>
      </c>
    </row>
    <row r="546" spans="1:12" x14ac:dyDescent="0.25">
      <c r="A546" s="141" t="s">
        <v>9</v>
      </c>
      <c r="B546" s="197" t="s">
        <v>505</v>
      </c>
      <c r="C546" s="150" t="s">
        <v>0</v>
      </c>
      <c r="D546" s="150" t="s">
        <v>0</v>
      </c>
      <c r="E546" s="150" t="s">
        <v>0</v>
      </c>
      <c r="F546" s="150" t="s">
        <v>0</v>
      </c>
      <c r="G546" s="150" t="s">
        <v>0</v>
      </c>
      <c r="H546" s="2"/>
      <c r="J546" s="81">
        <v>2028</v>
      </c>
      <c r="K546" s="82">
        <v>3</v>
      </c>
      <c r="L546" s="83">
        <f>3/100+1</f>
        <v>1.03</v>
      </c>
    </row>
    <row r="547" spans="1:12" x14ac:dyDescent="0.25">
      <c r="A547" s="296" t="s">
        <v>10</v>
      </c>
      <c r="B547" s="150" t="s">
        <v>499</v>
      </c>
      <c r="C547" s="246">
        <v>50000</v>
      </c>
      <c r="D547" s="246">
        <f>C547*L545</f>
        <v>51649.999999999993</v>
      </c>
      <c r="E547" s="246">
        <f>D547*L546</f>
        <v>53199.499999999993</v>
      </c>
      <c r="F547" s="246">
        <f>E547*L547</f>
        <v>54795.484999999993</v>
      </c>
      <c r="G547" s="265">
        <f>C547+D547+E547+F547</f>
        <v>209644.98499999999</v>
      </c>
      <c r="H547" s="2"/>
      <c r="J547" s="81">
        <v>2029</v>
      </c>
      <c r="K547" s="82">
        <v>3</v>
      </c>
      <c r="L547" s="83">
        <f>3/100+1</f>
        <v>1.03</v>
      </c>
    </row>
    <row r="548" spans="1:12" ht="22.5" x14ac:dyDescent="0.25">
      <c r="A548" s="298"/>
      <c r="B548" s="236" t="s">
        <v>623</v>
      </c>
      <c r="C548" s="246">
        <v>5000</v>
      </c>
      <c r="D548" s="246">
        <f>C548*L545</f>
        <v>5165</v>
      </c>
      <c r="E548" s="246">
        <f>D548*L546</f>
        <v>5319.95</v>
      </c>
      <c r="F548" s="246">
        <f>E548*L547</f>
        <v>5479.5484999999999</v>
      </c>
      <c r="G548" s="265">
        <f>C548+D548+E548+F548</f>
        <v>20964.498500000002</v>
      </c>
      <c r="H548" s="2"/>
    </row>
    <row r="549" spans="1:12" x14ac:dyDescent="0.25">
      <c r="A549" s="141" t="s">
        <v>18</v>
      </c>
      <c r="B549" s="152">
        <v>1500</v>
      </c>
      <c r="C549" s="150"/>
      <c r="D549" s="150"/>
      <c r="E549" s="150"/>
      <c r="F549" s="150"/>
      <c r="G549" s="150"/>
      <c r="H549" s="2"/>
    </row>
    <row r="550" spans="1:12" x14ac:dyDescent="0.25">
      <c r="A550" s="141" t="s">
        <v>148</v>
      </c>
      <c r="B550" s="152">
        <v>1665</v>
      </c>
      <c r="C550" s="193"/>
      <c r="D550" s="193"/>
      <c r="E550" s="193"/>
      <c r="F550" s="193"/>
      <c r="G550" s="193"/>
      <c r="H550" s="2"/>
    </row>
    <row r="551" spans="1:12" ht="22.5" x14ac:dyDescent="0.25">
      <c r="A551" s="141" t="s">
        <v>11</v>
      </c>
      <c r="B551" s="152" t="s">
        <v>500</v>
      </c>
      <c r="C551" s="152"/>
      <c r="D551" s="152"/>
      <c r="E551" s="152"/>
      <c r="F551" s="152"/>
      <c r="G551" s="152"/>
      <c r="H551" s="2"/>
    </row>
    <row r="552" spans="1:12" x14ac:dyDescent="0.25">
      <c r="A552" s="141" t="s">
        <v>12</v>
      </c>
      <c r="B552" s="152" t="s">
        <v>501</v>
      </c>
      <c r="C552" s="171"/>
      <c r="D552" s="171"/>
      <c r="E552" s="171"/>
      <c r="F552" s="171"/>
      <c r="G552" s="171"/>
      <c r="H552" s="2"/>
    </row>
    <row r="553" spans="1:12" x14ac:dyDescent="0.25">
      <c r="A553" s="296" t="s">
        <v>13</v>
      </c>
      <c r="B553" s="122" t="s">
        <v>27</v>
      </c>
      <c r="C553" s="170" t="s">
        <v>397</v>
      </c>
      <c r="D553" s="122" t="s">
        <v>29</v>
      </c>
      <c r="E553" s="326" t="s">
        <v>152</v>
      </c>
      <c r="F553" s="326"/>
      <c r="G553" s="326"/>
      <c r="H553" s="2"/>
    </row>
    <row r="554" spans="1:12" ht="22.5" x14ac:dyDescent="0.25">
      <c r="A554" s="298"/>
      <c r="B554" s="152" t="s">
        <v>502</v>
      </c>
      <c r="C554" s="171" t="s">
        <v>297</v>
      </c>
      <c r="D554" s="202">
        <v>45657</v>
      </c>
      <c r="E554" s="299">
        <v>1</v>
      </c>
      <c r="F554" s="300"/>
      <c r="G554" s="300"/>
      <c r="H554" s="2"/>
    </row>
    <row r="555" spans="1:12" x14ac:dyDescent="0.25">
      <c r="A555" s="221" t="s">
        <v>14</v>
      </c>
      <c r="B555" s="118" t="s">
        <v>503</v>
      </c>
      <c r="C555" s="130">
        <v>1</v>
      </c>
      <c r="D555" s="130">
        <v>1</v>
      </c>
      <c r="E555" s="130">
        <v>1</v>
      </c>
      <c r="F555" s="130">
        <v>1</v>
      </c>
      <c r="G555" s="130">
        <v>1</v>
      </c>
      <c r="H555" s="2"/>
    </row>
    <row r="556" spans="1:12" x14ac:dyDescent="0.25">
      <c r="A556" s="178" t="s">
        <v>15</v>
      </c>
      <c r="B556" s="179">
        <v>45657</v>
      </c>
      <c r="C556" s="118"/>
      <c r="D556" s="118"/>
      <c r="E556" s="118"/>
      <c r="F556" s="118"/>
      <c r="G556" s="118"/>
      <c r="H556" s="2"/>
    </row>
    <row r="557" spans="1:12" x14ac:dyDescent="0.25">
      <c r="A557" s="178" t="s">
        <v>16</v>
      </c>
      <c r="B557" s="118" t="s">
        <v>26</v>
      </c>
      <c r="C557" s="118"/>
      <c r="D557" s="118"/>
      <c r="E557" s="118"/>
      <c r="F557" s="118"/>
      <c r="G557" s="118"/>
      <c r="H557" s="2"/>
    </row>
    <row r="558" spans="1:12" x14ac:dyDescent="0.25">
      <c r="A558" s="178" t="s">
        <v>17</v>
      </c>
      <c r="B558" s="118" t="s">
        <v>504</v>
      </c>
      <c r="C558" s="118"/>
      <c r="D558" s="118"/>
      <c r="E558" s="118"/>
      <c r="F558" s="118"/>
      <c r="G558" s="118"/>
      <c r="H558" s="2"/>
    </row>
    <row r="559" spans="1:12" x14ac:dyDescent="0.25">
      <c r="A559" s="103"/>
      <c r="B559" s="189"/>
      <c r="C559" s="189"/>
      <c r="D559" s="189"/>
      <c r="E559" s="189"/>
      <c r="F559" s="189"/>
      <c r="G559" s="189"/>
      <c r="H559" s="2"/>
    </row>
    <row r="560" spans="1:12" x14ac:dyDescent="0.25">
      <c r="A560" s="103"/>
      <c r="B560" s="189"/>
      <c r="C560" s="189"/>
      <c r="D560" s="189"/>
      <c r="E560" s="189"/>
      <c r="F560" s="189"/>
      <c r="G560" s="189"/>
      <c r="H560" s="2"/>
    </row>
    <row r="561" spans="1:12" x14ac:dyDescent="0.25">
      <c r="A561" s="103"/>
      <c r="B561" s="189"/>
      <c r="C561" s="189"/>
      <c r="D561" s="189"/>
      <c r="E561" s="189"/>
      <c r="F561" s="189"/>
      <c r="G561" s="189"/>
      <c r="H561" s="2"/>
    </row>
    <row r="562" spans="1:12" x14ac:dyDescent="0.25">
      <c r="A562" s="103"/>
      <c r="B562" s="189"/>
      <c r="C562" s="189"/>
      <c r="D562" s="189"/>
      <c r="E562" s="189"/>
      <c r="F562" s="189"/>
      <c r="G562" s="189"/>
      <c r="H562" s="2"/>
    </row>
    <row r="563" spans="1:12" x14ac:dyDescent="0.25">
      <c r="A563" s="103"/>
      <c r="B563" s="189"/>
      <c r="C563" s="189"/>
      <c r="D563" s="189"/>
      <c r="E563" s="189"/>
      <c r="F563" s="189"/>
      <c r="G563" s="189"/>
      <c r="H563" s="2"/>
    </row>
    <row r="564" spans="1:12" x14ac:dyDescent="0.25">
      <c r="A564" s="103"/>
      <c r="B564" s="189"/>
      <c r="C564" s="189"/>
      <c r="D564" s="189"/>
      <c r="E564" s="189"/>
      <c r="F564" s="189"/>
      <c r="G564" s="189"/>
      <c r="H564" s="2"/>
    </row>
    <row r="565" spans="1:12" ht="72.75" customHeight="1" x14ac:dyDescent="0.25">
      <c r="A565" s="311" t="s">
        <v>19</v>
      </c>
      <c r="B565" s="311"/>
      <c r="C565" s="311"/>
      <c r="D565" s="311"/>
      <c r="E565" s="311"/>
      <c r="F565" s="311"/>
      <c r="G565" s="311"/>
      <c r="H565" s="2"/>
    </row>
    <row r="566" spans="1:12" x14ac:dyDescent="0.25">
      <c r="A566" s="51"/>
      <c r="B566" s="51"/>
      <c r="C566" s="51"/>
      <c r="D566" s="51"/>
      <c r="E566" s="51"/>
      <c r="F566" s="51"/>
      <c r="G566" s="51"/>
      <c r="H566" s="2"/>
    </row>
    <row r="567" spans="1:12" x14ac:dyDescent="0.25">
      <c r="A567" s="396" t="s">
        <v>1</v>
      </c>
      <c r="B567" s="396" t="s">
        <v>2</v>
      </c>
      <c r="C567" s="393" t="s">
        <v>3</v>
      </c>
      <c r="D567" s="394"/>
      <c r="E567" s="394"/>
      <c r="F567" s="394"/>
      <c r="G567" s="395"/>
      <c r="H567" s="2"/>
    </row>
    <row r="568" spans="1:12" x14ac:dyDescent="0.25">
      <c r="A568" s="397"/>
      <c r="B568" s="397"/>
      <c r="C568" s="171">
        <v>2026</v>
      </c>
      <c r="D568" s="171">
        <v>2027</v>
      </c>
      <c r="E568" s="171">
        <v>2028</v>
      </c>
      <c r="F568" s="171">
        <v>2029</v>
      </c>
      <c r="G568" s="171" t="s">
        <v>4</v>
      </c>
      <c r="H568" s="2"/>
    </row>
    <row r="569" spans="1:12" x14ac:dyDescent="0.25">
      <c r="A569" s="141" t="s">
        <v>5</v>
      </c>
      <c r="B569" s="152">
        <v>4</v>
      </c>
      <c r="C569" s="150" t="s">
        <v>0</v>
      </c>
      <c r="D569" s="150" t="s">
        <v>0</v>
      </c>
      <c r="E569" s="150" t="s">
        <v>0</v>
      </c>
      <c r="F569" s="150" t="s">
        <v>0</v>
      </c>
      <c r="G569" s="150" t="s">
        <v>0</v>
      </c>
      <c r="H569" s="2"/>
      <c r="J569" s="255" t="s">
        <v>179</v>
      </c>
      <c r="K569" s="328" t="s">
        <v>180</v>
      </c>
      <c r="L569" s="328" t="s">
        <v>31</v>
      </c>
    </row>
    <row r="570" spans="1:12" x14ac:dyDescent="0.25">
      <c r="A570" s="141" t="s">
        <v>6</v>
      </c>
      <c r="B570" s="152">
        <v>2</v>
      </c>
      <c r="C570" s="150" t="s">
        <v>0</v>
      </c>
      <c r="D570" s="150" t="s">
        <v>0</v>
      </c>
      <c r="E570" s="150" t="s">
        <v>0</v>
      </c>
      <c r="F570" s="150" t="s">
        <v>0</v>
      </c>
      <c r="G570" s="150" t="s">
        <v>0</v>
      </c>
      <c r="H570" s="2"/>
      <c r="J570" s="256" t="s">
        <v>181</v>
      </c>
      <c r="K570" s="329"/>
      <c r="L570" s="329"/>
    </row>
    <row r="571" spans="1:12" x14ac:dyDescent="0.25">
      <c r="A571" s="141" t="s">
        <v>7</v>
      </c>
      <c r="B571" s="152">
        <v>8</v>
      </c>
      <c r="C571" s="150" t="s">
        <v>0</v>
      </c>
      <c r="D571" s="150" t="s">
        <v>0</v>
      </c>
      <c r="E571" s="150" t="s">
        <v>0</v>
      </c>
      <c r="F571" s="150" t="s">
        <v>0</v>
      </c>
      <c r="G571" s="150" t="s">
        <v>0</v>
      </c>
      <c r="H571" s="2"/>
      <c r="J571" s="81">
        <v>2026</v>
      </c>
      <c r="K571" s="81">
        <v>3.64</v>
      </c>
      <c r="L571" s="81">
        <f>3.64/100+1</f>
        <v>1.0364</v>
      </c>
    </row>
    <row r="572" spans="1:12" x14ac:dyDescent="0.25">
      <c r="A572" s="141" t="s">
        <v>8</v>
      </c>
      <c r="B572" s="152">
        <v>244</v>
      </c>
      <c r="C572" s="150" t="s">
        <v>0</v>
      </c>
      <c r="D572" s="150" t="s">
        <v>0</v>
      </c>
      <c r="E572" s="150" t="s">
        <v>0</v>
      </c>
      <c r="F572" s="150" t="s">
        <v>0</v>
      </c>
      <c r="G572" s="150" t="s">
        <v>0</v>
      </c>
      <c r="H572" s="2"/>
      <c r="J572" s="81">
        <v>2027</v>
      </c>
      <c r="K572" s="81">
        <v>3.3</v>
      </c>
      <c r="L572" s="81">
        <f>3.3/100+1</f>
        <v>1.0329999999999999</v>
      </c>
    </row>
    <row r="573" spans="1:12" x14ac:dyDescent="0.25">
      <c r="A573" s="141" t="s">
        <v>9</v>
      </c>
      <c r="B573" s="232" t="s">
        <v>505</v>
      </c>
      <c r="C573" s="150" t="s">
        <v>0</v>
      </c>
      <c r="D573" s="150" t="s">
        <v>0</v>
      </c>
      <c r="E573" s="150" t="s">
        <v>0</v>
      </c>
      <c r="F573" s="150" t="s">
        <v>0</v>
      </c>
      <c r="G573" s="150" t="s">
        <v>0</v>
      </c>
      <c r="H573" s="2"/>
      <c r="J573" s="81">
        <v>2028</v>
      </c>
      <c r="K573" s="82">
        <v>3</v>
      </c>
      <c r="L573" s="83">
        <f>3/100+1</f>
        <v>1.03</v>
      </c>
    </row>
    <row r="574" spans="1:12" ht="22.5" x14ac:dyDescent="0.25">
      <c r="A574" s="203" t="s">
        <v>10</v>
      </c>
      <c r="B574" s="150" t="s">
        <v>506</v>
      </c>
      <c r="C574" s="246">
        <v>5000</v>
      </c>
      <c r="D574" s="246">
        <f>C574*L572</f>
        <v>5165</v>
      </c>
      <c r="E574" s="246">
        <f>D574*L573</f>
        <v>5319.95</v>
      </c>
      <c r="F574" s="246">
        <f>E574*L574</f>
        <v>5479.5484999999999</v>
      </c>
      <c r="G574" s="265">
        <f>C574+D574+E574+F574</f>
        <v>20964.498500000002</v>
      </c>
      <c r="H574" s="2"/>
      <c r="J574" s="81">
        <v>2029</v>
      </c>
      <c r="K574" s="82">
        <v>3</v>
      </c>
      <c r="L574" s="83">
        <f>3/100+1</f>
        <v>1.03</v>
      </c>
    </row>
    <row r="575" spans="1:12" x14ac:dyDescent="0.25">
      <c r="A575" s="141" t="s">
        <v>18</v>
      </c>
      <c r="B575" s="152">
        <v>1500</v>
      </c>
      <c r="C575" s="193"/>
      <c r="D575" s="193"/>
      <c r="E575" s="193"/>
      <c r="F575" s="193"/>
      <c r="G575" s="193"/>
      <c r="H575" s="2"/>
    </row>
    <row r="576" spans="1:12" x14ac:dyDescent="0.25">
      <c r="A576" s="141" t="s">
        <v>11</v>
      </c>
      <c r="B576" s="314" t="s">
        <v>507</v>
      </c>
      <c r="C576" s="314"/>
      <c r="D576" s="314"/>
      <c r="E576" s="314"/>
      <c r="F576" s="314"/>
      <c r="G576" s="314"/>
      <c r="H576" s="2"/>
    </row>
    <row r="577" spans="1:8" x14ac:dyDescent="0.25">
      <c r="A577" s="141" t="s">
        <v>12</v>
      </c>
      <c r="B577" s="314" t="s">
        <v>508</v>
      </c>
      <c r="C577" s="314"/>
      <c r="D577" s="314"/>
      <c r="E577" s="314"/>
      <c r="F577" s="314"/>
      <c r="G577" s="314"/>
      <c r="H577" s="2"/>
    </row>
    <row r="578" spans="1:8" x14ac:dyDescent="0.25">
      <c r="A578" s="296" t="s">
        <v>13</v>
      </c>
      <c r="B578" s="170" t="s">
        <v>27</v>
      </c>
      <c r="C578" s="170" t="s">
        <v>397</v>
      </c>
      <c r="D578" s="170" t="s">
        <v>29</v>
      </c>
      <c r="E578" s="312" t="s">
        <v>152</v>
      </c>
      <c r="F578" s="312"/>
      <c r="G578" s="312"/>
      <c r="H578" s="2"/>
    </row>
    <row r="579" spans="1:8" x14ac:dyDescent="0.25">
      <c r="A579" s="298"/>
      <c r="B579" s="118" t="s">
        <v>509</v>
      </c>
      <c r="C579" s="129" t="s">
        <v>334</v>
      </c>
      <c r="D579" s="156">
        <v>45657</v>
      </c>
      <c r="E579" s="303">
        <v>12</v>
      </c>
      <c r="F579" s="303"/>
      <c r="G579" s="303"/>
      <c r="H579" s="2"/>
    </row>
    <row r="580" spans="1:8" x14ac:dyDescent="0.25">
      <c r="A580" s="221" t="s">
        <v>14</v>
      </c>
      <c r="B580" s="118" t="s">
        <v>510</v>
      </c>
      <c r="C580" s="129">
        <v>12</v>
      </c>
      <c r="D580" s="129">
        <v>12</v>
      </c>
      <c r="E580" s="129">
        <v>12</v>
      </c>
      <c r="F580" s="129">
        <v>12</v>
      </c>
      <c r="G580" s="129">
        <v>48</v>
      </c>
      <c r="H580" s="2"/>
    </row>
    <row r="581" spans="1:8" x14ac:dyDescent="0.25">
      <c r="A581" s="178" t="s">
        <v>15</v>
      </c>
      <c r="B581" s="179">
        <v>45657</v>
      </c>
      <c r="C581" s="129"/>
      <c r="D581" s="129"/>
      <c r="E581" s="129"/>
      <c r="F581" s="129"/>
      <c r="G581" s="129"/>
      <c r="H581" s="2"/>
    </row>
    <row r="582" spans="1:8" x14ac:dyDescent="0.25">
      <c r="A582" s="178" t="s">
        <v>16</v>
      </c>
      <c r="B582" s="118" t="s">
        <v>26</v>
      </c>
      <c r="C582" s="118"/>
      <c r="D582" s="118"/>
      <c r="E582" s="118"/>
      <c r="F582" s="118"/>
      <c r="G582" s="118"/>
      <c r="H582" s="2"/>
    </row>
    <row r="583" spans="1:8" x14ac:dyDescent="0.25">
      <c r="A583" s="178" t="s">
        <v>17</v>
      </c>
      <c r="B583" s="118" t="s">
        <v>511</v>
      </c>
      <c r="C583" s="118"/>
      <c r="D583" s="118"/>
      <c r="E583" s="118"/>
      <c r="F583" s="118"/>
      <c r="G583" s="118"/>
      <c r="H583" s="2"/>
    </row>
    <row r="584" spans="1:8" x14ac:dyDescent="0.25">
      <c r="A584" s="103"/>
      <c r="B584" s="189"/>
      <c r="C584" s="189"/>
      <c r="D584" s="189"/>
      <c r="E584" s="189"/>
      <c r="F584" s="189"/>
      <c r="G584" s="189"/>
      <c r="H584" s="2"/>
    </row>
    <row r="585" spans="1:8" x14ac:dyDescent="0.25">
      <c r="A585" s="103"/>
      <c r="B585" s="189"/>
      <c r="C585" s="189"/>
      <c r="D585" s="189"/>
      <c r="E585" s="189"/>
      <c r="F585" s="189"/>
      <c r="G585" s="189"/>
      <c r="H585" s="2"/>
    </row>
    <row r="586" spans="1:8" x14ac:dyDescent="0.25">
      <c r="A586" s="103"/>
      <c r="B586" s="189"/>
      <c r="C586" s="189"/>
      <c r="D586" s="189"/>
      <c r="E586" s="189"/>
      <c r="F586" s="189"/>
      <c r="G586" s="189"/>
      <c r="H586" s="2"/>
    </row>
    <row r="587" spans="1:8" x14ac:dyDescent="0.25">
      <c r="A587" s="103"/>
      <c r="B587" s="189"/>
      <c r="C587" s="189"/>
      <c r="D587" s="189"/>
      <c r="E587" s="189"/>
      <c r="F587" s="189"/>
      <c r="G587" s="189"/>
      <c r="H587" s="2"/>
    </row>
    <row r="588" spans="1:8" x14ac:dyDescent="0.25">
      <c r="A588" s="103"/>
      <c r="B588" s="189"/>
      <c r="C588" s="189"/>
      <c r="D588" s="189"/>
      <c r="E588" s="189"/>
      <c r="F588" s="189"/>
      <c r="G588" s="189"/>
      <c r="H588" s="2"/>
    </row>
    <row r="589" spans="1:8" x14ac:dyDescent="0.25">
      <c r="A589" s="103"/>
      <c r="B589" s="189"/>
      <c r="C589" s="189"/>
      <c r="D589" s="189"/>
      <c r="E589" s="189"/>
      <c r="F589" s="189"/>
      <c r="G589" s="189"/>
      <c r="H589" s="2"/>
    </row>
    <row r="590" spans="1:8" x14ac:dyDescent="0.25">
      <c r="A590" s="103"/>
      <c r="B590" s="189"/>
      <c r="C590" s="189"/>
      <c r="D590" s="189"/>
      <c r="E590" s="189"/>
      <c r="F590" s="189"/>
      <c r="G590" s="189"/>
      <c r="H590" s="2"/>
    </row>
    <row r="591" spans="1:8" x14ac:dyDescent="0.25">
      <c r="A591" s="103"/>
      <c r="B591" s="189"/>
      <c r="C591" s="189"/>
      <c r="D591" s="189"/>
      <c r="E591" s="189"/>
      <c r="F591" s="189"/>
      <c r="G591" s="189"/>
      <c r="H591" s="2"/>
    </row>
    <row r="592" spans="1:8" x14ac:dyDescent="0.25">
      <c r="A592" s="103"/>
      <c r="B592" s="189"/>
      <c r="C592" s="189"/>
      <c r="D592" s="189"/>
      <c r="E592" s="189"/>
      <c r="F592" s="189"/>
      <c r="G592" s="189"/>
      <c r="H592" s="2"/>
    </row>
    <row r="593" spans="1:12" ht="68.25" customHeight="1" x14ac:dyDescent="0.25">
      <c r="A593" s="311" t="s">
        <v>19</v>
      </c>
      <c r="B593" s="311"/>
      <c r="C593" s="311"/>
      <c r="D593" s="311"/>
      <c r="E593" s="311"/>
      <c r="F593" s="311"/>
      <c r="G593" s="311"/>
      <c r="H593" s="2"/>
    </row>
    <row r="594" spans="1:12" x14ac:dyDescent="0.25">
      <c r="A594" s="51"/>
      <c r="B594" s="51"/>
      <c r="C594" s="51"/>
      <c r="D594" s="51"/>
      <c r="E594" s="51"/>
      <c r="F594" s="51"/>
      <c r="G594" s="51"/>
      <c r="H594" s="2"/>
    </row>
    <row r="595" spans="1:12" x14ac:dyDescent="0.25">
      <c r="A595" s="312" t="s">
        <v>1</v>
      </c>
      <c r="B595" s="312" t="s">
        <v>2</v>
      </c>
      <c r="C595" s="312" t="s">
        <v>3</v>
      </c>
      <c r="D595" s="312"/>
      <c r="E595" s="312"/>
      <c r="F595" s="312"/>
      <c r="G595" s="312"/>
      <c r="H595" s="2"/>
    </row>
    <row r="596" spans="1:12" x14ac:dyDescent="0.25">
      <c r="A596" s="312"/>
      <c r="B596" s="312"/>
      <c r="C596" s="171">
        <v>2026</v>
      </c>
      <c r="D596" s="171">
        <v>2027</v>
      </c>
      <c r="E596" s="171">
        <v>2028</v>
      </c>
      <c r="F596" s="171">
        <v>2029</v>
      </c>
      <c r="G596" s="171" t="s">
        <v>4</v>
      </c>
      <c r="H596" s="2"/>
    </row>
    <row r="597" spans="1:12" x14ac:dyDescent="0.25">
      <c r="A597" s="141" t="s">
        <v>5</v>
      </c>
      <c r="B597" s="152">
        <v>4</v>
      </c>
      <c r="C597" s="150" t="s">
        <v>0</v>
      </c>
      <c r="D597" s="150" t="s">
        <v>0</v>
      </c>
      <c r="E597" s="150" t="s">
        <v>0</v>
      </c>
      <c r="F597" s="150" t="s">
        <v>0</v>
      </c>
      <c r="G597" s="150" t="s">
        <v>0</v>
      </c>
      <c r="H597" s="2"/>
      <c r="J597" s="255" t="s">
        <v>179</v>
      </c>
      <c r="K597" s="328" t="s">
        <v>180</v>
      </c>
      <c r="L597" s="328" t="s">
        <v>31</v>
      </c>
    </row>
    <row r="598" spans="1:12" x14ac:dyDescent="0.25">
      <c r="A598" s="141" t="s">
        <v>6</v>
      </c>
      <c r="B598" s="152">
        <v>2</v>
      </c>
      <c r="C598" s="150" t="s">
        <v>0</v>
      </c>
      <c r="D598" s="150" t="s">
        <v>0</v>
      </c>
      <c r="E598" s="150" t="s">
        <v>0</v>
      </c>
      <c r="F598" s="150" t="s">
        <v>0</v>
      </c>
      <c r="G598" s="150" t="s">
        <v>0</v>
      </c>
      <c r="H598" s="2"/>
      <c r="J598" s="256" t="s">
        <v>181</v>
      </c>
      <c r="K598" s="329"/>
      <c r="L598" s="329"/>
    </row>
    <row r="599" spans="1:12" x14ac:dyDescent="0.25">
      <c r="A599" s="141" t="s">
        <v>7</v>
      </c>
      <c r="B599" s="152">
        <v>8</v>
      </c>
      <c r="C599" s="150" t="s">
        <v>0</v>
      </c>
      <c r="D599" s="150" t="s">
        <v>0</v>
      </c>
      <c r="E599" s="150" t="s">
        <v>0</v>
      </c>
      <c r="F599" s="150" t="s">
        <v>0</v>
      </c>
      <c r="G599" s="150" t="s">
        <v>0</v>
      </c>
      <c r="H599" s="2"/>
      <c r="J599" s="81">
        <v>2026</v>
      </c>
      <c r="K599" s="81">
        <v>3.64</v>
      </c>
      <c r="L599" s="81">
        <f>3.64/100+1</f>
        <v>1.0364</v>
      </c>
    </row>
    <row r="600" spans="1:12" x14ac:dyDescent="0.25">
      <c r="A600" s="141" t="s">
        <v>8</v>
      </c>
      <c r="B600" s="228">
        <v>244</v>
      </c>
      <c r="C600" s="150" t="s">
        <v>0</v>
      </c>
      <c r="D600" s="150" t="s">
        <v>0</v>
      </c>
      <c r="E600" s="150" t="s">
        <v>0</v>
      </c>
      <c r="F600" s="150" t="s">
        <v>0</v>
      </c>
      <c r="G600" s="150" t="s">
        <v>0</v>
      </c>
      <c r="H600" s="2"/>
      <c r="J600" s="81">
        <v>2027</v>
      </c>
      <c r="K600" s="81">
        <v>3.3</v>
      </c>
      <c r="L600" s="81">
        <f>3.3/100+1</f>
        <v>1.0329999999999999</v>
      </c>
    </row>
    <row r="601" spans="1:12" x14ac:dyDescent="0.25">
      <c r="A601" s="141" t="s">
        <v>9</v>
      </c>
      <c r="B601" s="197" t="s">
        <v>505</v>
      </c>
      <c r="C601" s="150" t="s">
        <v>0</v>
      </c>
      <c r="D601" s="150" t="s">
        <v>0</v>
      </c>
      <c r="E601" s="150" t="s">
        <v>0</v>
      </c>
      <c r="F601" s="150" t="s">
        <v>0</v>
      </c>
      <c r="G601" s="150" t="s">
        <v>0</v>
      </c>
      <c r="H601" s="2"/>
      <c r="J601" s="81">
        <v>2028</v>
      </c>
      <c r="K601" s="82">
        <v>3</v>
      </c>
      <c r="L601" s="83">
        <f>3/100+1</f>
        <v>1.03</v>
      </c>
    </row>
    <row r="602" spans="1:12" x14ac:dyDescent="0.25">
      <c r="A602" s="181" t="s">
        <v>10</v>
      </c>
      <c r="B602" s="150" t="s">
        <v>512</v>
      </c>
      <c r="C602" s="246">
        <v>12000</v>
      </c>
      <c r="D602" s="246">
        <f>C602*L600</f>
        <v>12395.999999999998</v>
      </c>
      <c r="E602" s="246">
        <f>D602*L601</f>
        <v>12767.88</v>
      </c>
      <c r="F602" s="246">
        <f>E602*L602</f>
        <v>13150.9164</v>
      </c>
      <c r="G602" s="265">
        <f>C602+D602+E602+F602</f>
        <v>50314.796399999999</v>
      </c>
      <c r="H602" s="2"/>
      <c r="J602" s="81">
        <v>2029</v>
      </c>
      <c r="K602" s="82">
        <v>3</v>
      </c>
      <c r="L602" s="83">
        <f>3/100+1</f>
        <v>1.03</v>
      </c>
    </row>
    <row r="603" spans="1:12" x14ac:dyDescent="0.25">
      <c r="A603" s="141" t="s">
        <v>18</v>
      </c>
      <c r="B603" s="152">
        <v>1500</v>
      </c>
      <c r="C603" s="193"/>
      <c r="D603" s="193"/>
      <c r="E603" s="193"/>
      <c r="F603" s="193"/>
      <c r="G603" s="193"/>
      <c r="H603" s="2"/>
    </row>
    <row r="604" spans="1:12" ht="33.75" x14ac:dyDescent="0.25">
      <c r="A604" s="141" t="s">
        <v>11</v>
      </c>
      <c r="B604" s="222" t="s">
        <v>513</v>
      </c>
      <c r="C604" s="120"/>
      <c r="D604" s="120"/>
      <c r="E604" s="120"/>
      <c r="F604" s="120"/>
      <c r="G604" s="120"/>
      <c r="H604" s="2"/>
    </row>
    <row r="605" spans="1:12" x14ac:dyDescent="0.25">
      <c r="A605" s="141" t="s">
        <v>12</v>
      </c>
      <c r="B605" s="314" t="s">
        <v>514</v>
      </c>
      <c r="C605" s="314"/>
      <c r="D605" s="314"/>
      <c r="E605" s="314"/>
      <c r="F605" s="314"/>
      <c r="G605" s="314"/>
      <c r="H605" s="2"/>
    </row>
    <row r="606" spans="1:12" x14ac:dyDescent="0.25">
      <c r="A606" s="296" t="s">
        <v>13</v>
      </c>
      <c r="B606" s="170" t="s">
        <v>27</v>
      </c>
      <c r="C606" s="170" t="s">
        <v>397</v>
      </c>
      <c r="D606" s="170" t="s">
        <v>29</v>
      </c>
      <c r="E606" s="312" t="s">
        <v>152</v>
      </c>
      <c r="F606" s="312"/>
      <c r="G606" s="312"/>
      <c r="H606" s="2"/>
    </row>
    <row r="607" spans="1:12" x14ac:dyDescent="0.25">
      <c r="A607" s="298"/>
      <c r="B607" s="150" t="s">
        <v>515</v>
      </c>
      <c r="C607" s="171" t="s">
        <v>334</v>
      </c>
      <c r="D607" s="223">
        <v>45657</v>
      </c>
      <c r="E607" s="300">
        <v>1</v>
      </c>
      <c r="F607" s="300"/>
      <c r="G607" s="300"/>
      <c r="H607" s="2"/>
    </row>
    <row r="608" spans="1:12" x14ac:dyDescent="0.25">
      <c r="A608" s="221" t="s">
        <v>14</v>
      </c>
      <c r="B608" s="118" t="s">
        <v>516</v>
      </c>
      <c r="C608" s="129">
        <v>1</v>
      </c>
      <c r="D608" s="129">
        <v>1</v>
      </c>
      <c r="E608" s="129">
        <v>1</v>
      </c>
      <c r="F608" s="129">
        <v>1</v>
      </c>
      <c r="G608" s="129">
        <v>4</v>
      </c>
      <c r="H608" s="2"/>
    </row>
    <row r="609" spans="1:8" x14ac:dyDescent="0.25">
      <c r="A609" s="178" t="s">
        <v>15</v>
      </c>
      <c r="B609" s="179">
        <v>45657</v>
      </c>
      <c r="C609" s="118"/>
      <c r="D609" s="118"/>
      <c r="E609" s="118"/>
      <c r="F609" s="118"/>
      <c r="G609" s="118"/>
      <c r="H609" s="2"/>
    </row>
    <row r="610" spans="1:8" x14ac:dyDescent="0.25">
      <c r="A610" s="178" t="s">
        <v>16</v>
      </c>
      <c r="B610" s="118" t="s">
        <v>26</v>
      </c>
      <c r="C610" s="118"/>
      <c r="D610" s="118"/>
      <c r="E610" s="118"/>
      <c r="F610" s="118"/>
      <c r="G610" s="118"/>
      <c r="H610" s="2"/>
    </row>
    <row r="611" spans="1:8" x14ac:dyDescent="0.25">
      <c r="A611" s="178" t="s">
        <v>17</v>
      </c>
      <c r="B611" s="118" t="s">
        <v>517</v>
      </c>
      <c r="C611" s="118"/>
      <c r="D611" s="118"/>
      <c r="E611" s="118"/>
      <c r="F611" s="118"/>
      <c r="G611" s="118"/>
      <c r="H611" s="2"/>
    </row>
    <row r="612" spans="1:8" x14ac:dyDescent="0.25">
      <c r="A612" s="103"/>
      <c r="B612" s="189"/>
      <c r="C612" s="189"/>
      <c r="D612" s="189"/>
      <c r="E612" s="189"/>
      <c r="F612" s="189"/>
      <c r="G612" s="189"/>
      <c r="H612" s="2"/>
    </row>
    <row r="613" spans="1:8" x14ac:dyDescent="0.25">
      <c r="A613" s="103"/>
      <c r="B613" s="189"/>
      <c r="C613" s="189"/>
      <c r="D613" s="189"/>
      <c r="E613" s="189"/>
      <c r="F613" s="189"/>
      <c r="G613" s="189"/>
      <c r="H613" s="2"/>
    </row>
    <row r="614" spans="1:8" x14ac:dyDescent="0.25">
      <c r="A614" s="103"/>
      <c r="B614" s="189"/>
      <c r="C614" s="189"/>
      <c r="D614" s="189"/>
      <c r="E614" s="189"/>
      <c r="F614" s="189"/>
      <c r="G614" s="189"/>
      <c r="H614" s="2"/>
    </row>
    <row r="615" spans="1:8" x14ac:dyDescent="0.25">
      <c r="A615" s="103"/>
      <c r="B615" s="189"/>
      <c r="C615" s="189"/>
      <c r="D615" s="189"/>
      <c r="E615" s="189"/>
      <c r="F615" s="189"/>
      <c r="G615" s="189"/>
      <c r="H615" s="2"/>
    </row>
    <row r="616" spans="1:8" x14ac:dyDescent="0.25">
      <c r="A616" s="103"/>
      <c r="B616" s="189"/>
      <c r="C616" s="189"/>
      <c r="D616" s="189"/>
      <c r="E616" s="189"/>
      <c r="F616" s="189"/>
      <c r="G616" s="189"/>
      <c r="H616" s="2"/>
    </row>
    <row r="617" spans="1:8" x14ac:dyDescent="0.25">
      <c r="A617" s="103"/>
      <c r="B617" s="189"/>
      <c r="C617" s="189"/>
      <c r="D617" s="189"/>
      <c r="E617" s="189"/>
      <c r="F617" s="189"/>
      <c r="G617" s="189"/>
      <c r="H617" s="2"/>
    </row>
    <row r="618" spans="1:8" x14ac:dyDescent="0.25">
      <c r="A618" s="103"/>
      <c r="B618" s="189"/>
      <c r="C618" s="189"/>
      <c r="D618" s="189"/>
      <c r="E618" s="189"/>
      <c r="F618" s="189"/>
      <c r="G618" s="189"/>
      <c r="H618" s="2"/>
    </row>
    <row r="619" spans="1:8" x14ac:dyDescent="0.25">
      <c r="A619" s="103"/>
      <c r="B619" s="189"/>
      <c r="C619" s="189"/>
      <c r="D619" s="189"/>
      <c r="E619" s="189"/>
      <c r="F619" s="189"/>
      <c r="G619" s="189"/>
      <c r="H619" s="2"/>
    </row>
    <row r="620" spans="1:8" x14ac:dyDescent="0.25">
      <c r="A620" s="103"/>
      <c r="B620" s="189"/>
      <c r="C620" s="189"/>
      <c r="D620" s="189"/>
      <c r="E620" s="189"/>
      <c r="F620" s="189"/>
      <c r="G620" s="189"/>
      <c r="H620" s="2"/>
    </row>
    <row r="621" spans="1:8" ht="70.5" customHeight="1" x14ac:dyDescent="0.25">
      <c r="A621" s="311" t="s">
        <v>19</v>
      </c>
      <c r="B621" s="311"/>
      <c r="C621" s="311"/>
      <c r="D621" s="311"/>
      <c r="E621" s="311"/>
      <c r="F621" s="311"/>
      <c r="G621" s="311"/>
      <c r="H621" s="2"/>
    </row>
    <row r="622" spans="1:8" x14ac:dyDescent="0.25">
      <c r="A622" s="51"/>
      <c r="B622" s="51"/>
      <c r="C622" s="51"/>
      <c r="D622" s="51"/>
      <c r="E622" s="51"/>
      <c r="F622" s="51"/>
      <c r="G622" s="51"/>
      <c r="H622" s="2"/>
    </row>
    <row r="623" spans="1:8" x14ac:dyDescent="0.25">
      <c r="A623" s="396" t="s">
        <v>1</v>
      </c>
      <c r="B623" s="396" t="s">
        <v>2</v>
      </c>
      <c r="C623" s="393" t="s">
        <v>3</v>
      </c>
      <c r="D623" s="394"/>
      <c r="E623" s="394"/>
      <c r="F623" s="394"/>
      <c r="G623" s="395"/>
      <c r="H623" s="2"/>
    </row>
    <row r="624" spans="1:8" x14ac:dyDescent="0.25">
      <c r="A624" s="397"/>
      <c r="B624" s="397"/>
      <c r="C624" s="171">
        <v>2026</v>
      </c>
      <c r="D624" s="171">
        <v>2027</v>
      </c>
      <c r="E624" s="171">
        <v>2028</v>
      </c>
      <c r="F624" s="171">
        <v>2029</v>
      </c>
      <c r="G624" s="171" t="s">
        <v>4</v>
      </c>
      <c r="H624" s="2"/>
    </row>
    <row r="625" spans="1:12" x14ac:dyDescent="0.25">
      <c r="A625" s="141" t="s">
        <v>5</v>
      </c>
      <c r="B625" s="152">
        <v>4</v>
      </c>
      <c r="C625" s="150" t="s">
        <v>0</v>
      </c>
      <c r="D625" s="150" t="s">
        <v>0</v>
      </c>
      <c r="E625" s="150" t="s">
        <v>0</v>
      </c>
      <c r="F625" s="150" t="s">
        <v>0</v>
      </c>
      <c r="G625" s="150" t="s">
        <v>0</v>
      </c>
      <c r="H625" s="2"/>
      <c r="J625" s="255" t="s">
        <v>179</v>
      </c>
      <c r="K625" s="328" t="s">
        <v>180</v>
      </c>
      <c r="L625" s="328" t="s">
        <v>31</v>
      </c>
    </row>
    <row r="626" spans="1:12" x14ac:dyDescent="0.25">
      <c r="A626" s="141" t="s">
        <v>6</v>
      </c>
      <c r="B626" s="152">
        <v>2</v>
      </c>
      <c r="C626" s="150" t="s">
        <v>0</v>
      </c>
      <c r="D626" s="150" t="s">
        <v>0</v>
      </c>
      <c r="E626" s="150" t="s">
        <v>0</v>
      </c>
      <c r="F626" s="150" t="s">
        <v>0</v>
      </c>
      <c r="G626" s="150" t="s">
        <v>0</v>
      </c>
      <c r="H626" s="2"/>
      <c r="J626" s="256" t="s">
        <v>181</v>
      </c>
      <c r="K626" s="329"/>
      <c r="L626" s="329"/>
    </row>
    <row r="627" spans="1:12" x14ac:dyDescent="0.25">
      <c r="A627" s="141" t="s">
        <v>7</v>
      </c>
      <c r="B627" s="152">
        <v>8</v>
      </c>
      <c r="C627" s="150" t="s">
        <v>0</v>
      </c>
      <c r="D627" s="150" t="s">
        <v>0</v>
      </c>
      <c r="E627" s="150" t="s">
        <v>0</v>
      </c>
      <c r="F627" s="150" t="s">
        <v>0</v>
      </c>
      <c r="G627" s="150" t="s">
        <v>0</v>
      </c>
      <c r="H627" s="2"/>
      <c r="J627" s="81">
        <v>2026</v>
      </c>
      <c r="K627" s="81">
        <v>3.64</v>
      </c>
      <c r="L627" s="81">
        <f>3.64/100+1</f>
        <v>1.0364</v>
      </c>
    </row>
    <row r="628" spans="1:12" x14ac:dyDescent="0.25">
      <c r="A628" s="141" t="s">
        <v>8</v>
      </c>
      <c r="B628" s="228">
        <v>245</v>
      </c>
      <c r="C628" s="150" t="s">
        <v>0</v>
      </c>
      <c r="D628" s="150" t="s">
        <v>0</v>
      </c>
      <c r="E628" s="150" t="s">
        <v>0</v>
      </c>
      <c r="F628" s="150" t="s">
        <v>0</v>
      </c>
      <c r="G628" s="150" t="s">
        <v>0</v>
      </c>
      <c r="H628" s="2"/>
      <c r="J628" s="81">
        <v>2027</v>
      </c>
      <c r="K628" s="81">
        <v>3.3</v>
      </c>
      <c r="L628" s="81">
        <f>3.3/100+1</f>
        <v>1.0329999999999999</v>
      </c>
    </row>
    <row r="629" spans="1:12" x14ac:dyDescent="0.25">
      <c r="A629" s="141" t="s">
        <v>9</v>
      </c>
      <c r="B629" s="197" t="s">
        <v>505</v>
      </c>
      <c r="C629" s="150" t="s">
        <v>0</v>
      </c>
      <c r="D629" s="150" t="s">
        <v>0</v>
      </c>
      <c r="E629" s="150" t="s">
        <v>0</v>
      </c>
      <c r="F629" s="150" t="s">
        <v>0</v>
      </c>
      <c r="G629" s="150" t="s">
        <v>0</v>
      </c>
      <c r="H629" s="2"/>
      <c r="J629" s="81">
        <v>2028</v>
      </c>
      <c r="K629" s="82">
        <v>3</v>
      </c>
      <c r="L629" s="83">
        <f>3/100+1</f>
        <v>1.03</v>
      </c>
    </row>
    <row r="630" spans="1:12" x14ac:dyDescent="0.25">
      <c r="A630" s="203" t="s">
        <v>10</v>
      </c>
      <c r="B630" s="150" t="s">
        <v>519</v>
      </c>
      <c r="C630" s="246">
        <v>5000</v>
      </c>
      <c r="D630" s="246">
        <f>C630*L628</f>
        <v>5165</v>
      </c>
      <c r="E630" s="246">
        <f>D630*L629</f>
        <v>5319.95</v>
      </c>
      <c r="F630" s="246">
        <f>E630*L630</f>
        <v>5479.5484999999999</v>
      </c>
      <c r="G630" s="265">
        <f>C630+D630+E630+F630</f>
        <v>20964.498500000002</v>
      </c>
      <c r="H630" s="2"/>
      <c r="J630" s="81">
        <v>2029</v>
      </c>
      <c r="K630" s="82">
        <v>3</v>
      </c>
      <c r="L630" s="83">
        <f>3/100+1</f>
        <v>1.03</v>
      </c>
    </row>
    <row r="631" spans="1:12" x14ac:dyDescent="0.25">
      <c r="A631" s="141" t="s">
        <v>18</v>
      </c>
      <c r="B631" s="152">
        <v>1500</v>
      </c>
      <c r="C631" s="193"/>
      <c r="D631" s="193"/>
      <c r="E631" s="193"/>
      <c r="F631" s="193"/>
      <c r="G631" s="193"/>
      <c r="H631" s="2"/>
    </row>
    <row r="632" spans="1:12" ht="30.75" customHeight="1" x14ac:dyDescent="0.25">
      <c r="A632" s="141" t="s">
        <v>11</v>
      </c>
      <c r="B632" s="314" t="s">
        <v>520</v>
      </c>
      <c r="C632" s="314"/>
      <c r="D632" s="314"/>
      <c r="E632" s="314"/>
      <c r="F632" s="314"/>
      <c r="G632" s="314"/>
      <c r="H632" s="2"/>
    </row>
    <row r="633" spans="1:12" x14ac:dyDescent="0.25">
      <c r="A633" s="141" t="s">
        <v>12</v>
      </c>
      <c r="B633" s="314" t="s">
        <v>514</v>
      </c>
      <c r="C633" s="314"/>
      <c r="D633" s="314"/>
      <c r="E633" s="314"/>
      <c r="F633" s="314"/>
      <c r="G633" s="314"/>
      <c r="H633" s="2"/>
    </row>
    <row r="634" spans="1:12" x14ac:dyDescent="0.25">
      <c r="A634" s="296" t="s">
        <v>13</v>
      </c>
      <c r="B634" s="122" t="s">
        <v>27</v>
      </c>
      <c r="C634" s="170" t="s">
        <v>397</v>
      </c>
      <c r="D634" s="224" t="s">
        <v>29</v>
      </c>
      <c r="E634" s="371" t="s">
        <v>152</v>
      </c>
      <c r="F634" s="371"/>
      <c r="G634" s="371"/>
      <c r="H634" s="2"/>
    </row>
    <row r="635" spans="1:12" ht="33.75" x14ac:dyDescent="0.25">
      <c r="A635" s="298"/>
      <c r="B635" s="150" t="s">
        <v>521</v>
      </c>
      <c r="C635" s="129" t="s">
        <v>522</v>
      </c>
      <c r="D635" s="156">
        <v>45657</v>
      </c>
      <c r="E635" s="303">
        <v>4</v>
      </c>
      <c r="F635" s="303"/>
      <c r="G635" s="303"/>
      <c r="H635" s="2"/>
    </row>
    <row r="636" spans="1:12" ht="22.5" x14ac:dyDescent="0.25">
      <c r="A636" s="221" t="s">
        <v>14</v>
      </c>
      <c r="B636" s="150" t="s">
        <v>523</v>
      </c>
      <c r="C636" s="129">
        <v>4</v>
      </c>
      <c r="D636" s="129">
        <v>4</v>
      </c>
      <c r="E636" s="129">
        <v>4</v>
      </c>
      <c r="F636" s="129">
        <v>4</v>
      </c>
      <c r="G636" s="129">
        <v>16</v>
      </c>
      <c r="H636" s="2"/>
    </row>
    <row r="637" spans="1:12" x14ac:dyDescent="0.25">
      <c r="A637" s="178" t="s">
        <v>15</v>
      </c>
      <c r="B637" s="179">
        <v>45657</v>
      </c>
      <c r="C637" s="118"/>
      <c r="D637" s="118"/>
      <c r="E637" s="118"/>
      <c r="F637" s="118"/>
      <c r="G637" s="118"/>
      <c r="H637" s="2"/>
    </row>
    <row r="638" spans="1:12" x14ac:dyDescent="0.25">
      <c r="A638" s="178" t="s">
        <v>16</v>
      </c>
      <c r="B638" s="118" t="s">
        <v>26</v>
      </c>
      <c r="C638" s="118"/>
      <c r="D638" s="118"/>
      <c r="E638" s="118"/>
      <c r="F638" s="118"/>
      <c r="G638" s="118"/>
      <c r="H638" s="2"/>
    </row>
    <row r="639" spans="1:12" x14ac:dyDescent="0.25">
      <c r="A639" s="178" t="s">
        <v>17</v>
      </c>
      <c r="B639" s="118" t="s">
        <v>524</v>
      </c>
      <c r="C639" s="118"/>
      <c r="D639" s="118"/>
      <c r="E639" s="118"/>
      <c r="F639" s="118"/>
      <c r="G639" s="118"/>
      <c r="H639" s="2"/>
    </row>
    <row r="640" spans="1:12" x14ac:dyDescent="0.25">
      <c r="A640" s="178" t="s">
        <v>17</v>
      </c>
      <c r="B640" s="120" t="s">
        <v>518</v>
      </c>
      <c r="C640" s="120"/>
      <c r="D640" s="120"/>
      <c r="E640" s="120"/>
      <c r="F640" s="120"/>
      <c r="G640" s="120"/>
      <c r="H640" s="2"/>
    </row>
    <row r="641" spans="1:12" x14ac:dyDescent="0.25">
      <c r="A641" s="103"/>
      <c r="B641" s="189"/>
      <c r="C641" s="189"/>
      <c r="D641" s="189"/>
      <c r="E641" s="189"/>
      <c r="F641" s="189"/>
      <c r="G641" s="189"/>
      <c r="H641" s="2"/>
    </row>
    <row r="642" spans="1:12" x14ac:dyDescent="0.25">
      <c r="A642" s="103"/>
      <c r="B642" s="189"/>
      <c r="C642" s="189"/>
      <c r="D642" s="189"/>
      <c r="E642" s="189"/>
      <c r="F642" s="189"/>
      <c r="G642" s="189"/>
      <c r="H642" s="2"/>
    </row>
    <row r="643" spans="1:12" x14ac:dyDescent="0.25">
      <c r="A643" s="103"/>
      <c r="B643" s="189"/>
      <c r="C643" s="189"/>
      <c r="D643" s="189"/>
      <c r="E643" s="189"/>
      <c r="F643" s="189"/>
      <c r="G643" s="189"/>
      <c r="H643" s="2"/>
    </row>
    <row r="644" spans="1:12" x14ac:dyDescent="0.25">
      <c r="A644" s="103"/>
      <c r="B644" s="189"/>
      <c r="C644" s="189"/>
      <c r="D644" s="189"/>
      <c r="E644" s="189"/>
      <c r="F644" s="189"/>
      <c r="G644" s="189"/>
      <c r="H644" s="2"/>
    </row>
    <row r="645" spans="1:12" x14ac:dyDescent="0.25">
      <c r="A645" s="103"/>
      <c r="B645" s="189"/>
      <c r="C645" s="189"/>
      <c r="D645" s="189"/>
      <c r="E645" s="189"/>
      <c r="F645" s="189"/>
      <c r="G645" s="189"/>
      <c r="H645" s="2"/>
    </row>
    <row r="646" spans="1:12" x14ac:dyDescent="0.25">
      <c r="A646" s="103"/>
      <c r="B646" s="189"/>
      <c r="C646" s="189"/>
      <c r="D646" s="189"/>
      <c r="E646" s="189"/>
      <c r="F646" s="189"/>
      <c r="G646" s="189"/>
      <c r="H646" s="2"/>
    </row>
    <row r="647" spans="1:12" ht="66.75" customHeight="1" x14ac:dyDescent="0.25">
      <c r="A647" s="311" t="s">
        <v>19</v>
      </c>
      <c r="B647" s="311"/>
      <c r="C647" s="311"/>
      <c r="D647" s="311"/>
      <c r="E647" s="311"/>
      <c r="F647" s="311"/>
      <c r="G647" s="311"/>
      <c r="H647" s="2"/>
    </row>
    <row r="648" spans="1:12" x14ac:dyDescent="0.25">
      <c r="A648" s="51"/>
      <c r="B648" s="51"/>
      <c r="C648" s="51"/>
      <c r="D648" s="51"/>
      <c r="E648" s="51"/>
      <c r="F648" s="51"/>
      <c r="G648" s="51"/>
      <c r="H648" s="2"/>
    </row>
    <row r="649" spans="1:12" x14ac:dyDescent="0.25">
      <c r="A649" s="396" t="s">
        <v>1</v>
      </c>
      <c r="B649" s="396" t="s">
        <v>2</v>
      </c>
      <c r="C649" s="393" t="s">
        <v>3</v>
      </c>
      <c r="D649" s="394"/>
      <c r="E649" s="394"/>
      <c r="F649" s="394"/>
      <c r="G649" s="395"/>
      <c r="H649" s="2"/>
    </row>
    <row r="650" spans="1:12" x14ac:dyDescent="0.25">
      <c r="A650" s="397"/>
      <c r="B650" s="397"/>
      <c r="C650" s="171">
        <v>2026</v>
      </c>
      <c r="D650" s="171">
        <v>2027</v>
      </c>
      <c r="E650" s="171">
        <v>2028</v>
      </c>
      <c r="F650" s="171">
        <v>2029</v>
      </c>
      <c r="G650" s="171" t="s">
        <v>4</v>
      </c>
      <c r="H650" s="2"/>
    </row>
    <row r="651" spans="1:12" x14ac:dyDescent="0.25">
      <c r="A651" s="141" t="s">
        <v>5</v>
      </c>
      <c r="B651" s="152">
        <v>4</v>
      </c>
      <c r="C651" s="150" t="s">
        <v>0</v>
      </c>
      <c r="D651" s="150" t="s">
        <v>0</v>
      </c>
      <c r="E651" s="150" t="s">
        <v>0</v>
      </c>
      <c r="F651" s="150" t="s">
        <v>0</v>
      </c>
      <c r="G651" s="150" t="s">
        <v>0</v>
      </c>
      <c r="H651" s="2"/>
      <c r="J651" s="255" t="s">
        <v>179</v>
      </c>
      <c r="K651" s="328" t="s">
        <v>180</v>
      </c>
      <c r="L651" s="328" t="s">
        <v>31</v>
      </c>
    </row>
    <row r="652" spans="1:12" x14ac:dyDescent="0.25">
      <c r="A652" s="141" t="s">
        <v>6</v>
      </c>
      <c r="B652" s="152">
        <v>2</v>
      </c>
      <c r="C652" s="150" t="s">
        <v>0</v>
      </c>
      <c r="D652" s="150" t="s">
        <v>0</v>
      </c>
      <c r="E652" s="150" t="s">
        <v>0</v>
      </c>
      <c r="F652" s="150" t="s">
        <v>0</v>
      </c>
      <c r="G652" s="150" t="s">
        <v>0</v>
      </c>
      <c r="H652" s="2"/>
      <c r="J652" s="256" t="s">
        <v>181</v>
      </c>
      <c r="K652" s="329"/>
      <c r="L652" s="329"/>
    </row>
    <row r="653" spans="1:12" x14ac:dyDescent="0.25">
      <c r="A653" s="141" t="s">
        <v>7</v>
      </c>
      <c r="B653" s="152">
        <v>8</v>
      </c>
      <c r="C653" s="150" t="s">
        <v>0</v>
      </c>
      <c r="D653" s="150" t="s">
        <v>0</v>
      </c>
      <c r="E653" s="150" t="s">
        <v>0</v>
      </c>
      <c r="F653" s="150" t="s">
        <v>0</v>
      </c>
      <c r="G653" s="150" t="s">
        <v>0</v>
      </c>
      <c r="H653" s="2"/>
      <c r="J653" s="81">
        <v>2026</v>
      </c>
      <c r="K653" s="81">
        <v>3.64</v>
      </c>
      <c r="L653" s="81">
        <f>3.64/100+1</f>
        <v>1.0364</v>
      </c>
    </row>
    <row r="654" spans="1:12" x14ac:dyDescent="0.25">
      <c r="A654" s="141" t="s">
        <v>8</v>
      </c>
      <c r="B654" s="228">
        <v>245</v>
      </c>
      <c r="C654" s="150" t="s">
        <v>0</v>
      </c>
      <c r="D654" s="150" t="s">
        <v>0</v>
      </c>
      <c r="E654" s="150" t="s">
        <v>0</v>
      </c>
      <c r="F654" s="150" t="s">
        <v>0</v>
      </c>
      <c r="G654" s="150" t="s">
        <v>0</v>
      </c>
      <c r="H654" s="2"/>
      <c r="J654" s="81">
        <v>2027</v>
      </c>
      <c r="K654" s="81">
        <v>3.3</v>
      </c>
      <c r="L654" s="81">
        <f>3.3/100+1</f>
        <v>1.0329999999999999</v>
      </c>
    </row>
    <row r="655" spans="1:12" x14ac:dyDescent="0.25">
      <c r="A655" s="141" t="s">
        <v>9</v>
      </c>
      <c r="B655" s="197" t="s">
        <v>505</v>
      </c>
      <c r="C655" s="150" t="s">
        <v>0</v>
      </c>
      <c r="D655" s="150" t="s">
        <v>0</v>
      </c>
      <c r="E655" s="150" t="s">
        <v>0</v>
      </c>
      <c r="F655" s="150" t="s">
        <v>0</v>
      </c>
      <c r="G655" s="150" t="s">
        <v>0</v>
      </c>
      <c r="H655" s="2"/>
      <c r="J655" s="81">
        <v>2028</v>
      </c>
      <c r="K655" s="82">
        <v>3</v>
      </c>
      <c r="L655" s="83">
        <f>3/100+1</f>
        <v>1.03</v>
      </c>
    </row>
    <row r="656" spans="1:12" x14ac:dyDescent="0.25">
      <c r="A656" s="203" t="s">
        <v>10</v>
      </c>
      <c r="B656" s="198" t="s">
        <v>525</v>
      </c>
      <c r="C656" s="246">
        <v>200000</v>
      </c>
      <c r="D656" s="246">
        <f>C656*L654</f>
        <v>206599.99999999997</v>
      </c>
      <c r="E656" s="246">
        <f>D656*L655</f>
        <v>212797.99999999997</v>
      </c>
      <c r="F656" s="246">
        <f>E656*L656</f>
        <v>219181.93999999997</v>
      </c>
      <c r="G656" s="265">
        <f>C656+D656+E656+F656</f>
        <v>838579.94</v>
      </c>
      <c r="H656" s="2"/>
      <c r="J656" s="81">
        <v>2029</v>
      </c>
      <c r="K656" s="82">
        <v>3</v>
      </c>
      <c r="L656" s="83">
        <f>3/100+1</f>
        <v>1.03</v>
      </c>
    </row>
    <row r="657" spans="1:8" x14ac:dyDescent="0.25">
      <c r="A657" s="141" t="s">
        <v>18</v>
      </c>
      <c r="B657" s="152">
        <v>1500</v>
      </c>
      <c r="C657" s="150"/>
      <c r="D657" s="150"/>
      <c r="E657" s="150"/>
      <c r="F657" s="150"/>
      <c r="G657" s="150"/>
      <c r="H657" s="2"/>
    </row>
    <row r="658" spans="1:8" x14ac:dyDescent="0.25">
      <c r="A658" s="141" t="s">
        <v>148</v>
      </c>
      <c r="B658" s="152">
        <v>1660</v>
      </c>
      <c r="C658" s="193"/>
      <c r="D658" s="193"/>
      <c r="E658" s="193"/>
      <c r="F658" s="193"/>
      <c r="G658" s="193"/>
      <c r="H658" s="2"/>
    </row>
    <row r="659" spans="1:8" ht="35.25" customHeight="1" x14ac:dyDescent="0.25">
      <c r="A659" s="141" t="s">
        <v>11</v>
      </c>
      <c r="B659" s="314" t="s">
        <v>526</v>
      </c>
      <c r="C659" s="314"/>
      <c r="D659" s="314"/>
      <c r="E659" s="314"/>
      <c r="F659" s="314"/>
      <c r="G659" s="314"/>
      <c r="H659" s="2"/>
    </row>
    <row r="660" spans="1:8" x14ac:dyDescent="0.25">
      <c r="A660" s="141" t="s">
        <v>12</v>
      </c>
      <c r="B660" s="314" t="s">
        <v>514</v>
      </c>
      <c r="C660" s="314"/>
      <c r="D660" s="314"/>
      <c r="E660" s="314"/>
      <c r="F660" s="314"/>
      <c r="G660" s="314"/>
      <c r="H660" s="2"/>
    </row>
    <row r="661" spans="1:8" x14ac:dyDescent="0.25">
      <c r="A661" s="296" t="s">
        <v>13</v>
      </c>
      <c r="B661" s="122" t="s">
        <v>27</v>
      </c>
      <c r="C661" s="170" t="s">
        <v>397</v>
      </c>
      <c r="D661" s="170" t="s">
        <v>29</v>
      </c>
      <c r="E661" s="312" t="s">
        <v>152</v>
      </c>
      <c r="F661" s="312"/>
      <c r="G661" s="312"/>
      <c r="H661" s="2"/>
    </row>
    <row r="662" spans="1:8" ht="25.5" customHeight="1" x14ac:dyDescent="0.25">
      <c r="A662" s="298"/>
      <c r="B662" s="152" t="s">
        <v>527</v>
      </c>
      <c r="C662" s="129" t="s">
        <v>297</v>
      </c>
      <c r="D662" s="154">
        <v>45657</v>
      </c>
      <c r="E662" s="302">
        <v>0.7</v>
      </c>
      <c r="F662" s="303"/>
      <c r="G662" s="303"/>
      <c r="H662" s="2"/>
    </row>
    <row r="663" spans="1:8" ht="22.5" x14ac:dyDescent="0.25">
      <c r="A663" s="221" t="s">
        <v>14</v>
      </c>
      <c r="B663" s="150" t="s">
        <v>528</v>
      </c>
      <c r="C663" s="130">
        <v>0.75</v>
      </c>
      <c r="D663" s="130">
        <v>0.75</v>
      </c>
      <c r="E663" s="130">
        <v>0.75</v>
      </c>
      <c r="F663" s="130">
        <v>0.75</v>
      </c>
      <c r="G663" s="130">
        <v>0.75</v>
      </c>
      <c r="H663" s="2"/>
    </row>
    <row r="664" spans="1:8" x14ac:dyDescent="0.25">
      <c r="A664" s="178" t="s">
        <v>15</v>
      </c>
      <c r="B664" s="179">
        <v>45657</v>
      </c>
      <c r="C664" s="118"/>
      <c r="D664" s="118"/>
      <c r="E664" s="118"/>
      <c r="F664" s="118"/>
      <c r="G664" s="118"/>
      <c r="H664" s="2"/>
    </row>
    <row r="665" spans="1:8" x14ac:dyDescent="0.25">
      <c r="A665" s="178" t="s">
        <v>16</v>
      </c>
      <c r="B665" s="118" t="s">
        <v>26</v>
      </c>
      <c r="C665" s="118"/>
      <c r="D665" s="118"/>
      <c r="E665" s="118"/>
      <c r="F665" s="118"/>
      <c r="G665" s="118"/>
      <c r="H665" s="2"/>
    </row>
    <row r="666" spans="1:8" x14ac:dyDescent="0.25">
      <c r="A666" s="178" t="s">
        <v>17</v>
      </c>
      <c r="B666" s="118" t="s">
        <v>529</v>
      </c>
      <c r="C666" s="118"/>
      <c r="D666" s="118"/>
      <c r="E666" s="118"/>
      <c r="F666" s="118"/>
      <c r="G666" s="118"/>
      <c r="H666" s="2"/>
    </row>
    <row r="667" spans="1:8" x14ac:dyDescent="0.25">
      <c r="A667" s="103"/>
      <c r="B667" s="189"/>
      <c r="C667" s="189"/>
      <c r="D667" s="189"/>
      <c r="E667" s="189"/>
      <c r="F667" s="189"/>
      <c r="G667" s="189"/>
      <c r="H667" s="2"/>
    </row>
    <row r="668" spans="1:8" x14ac:dyDescent="0.25">
      <c r="A668" s="8"/>
      <c r="B668" s="9"/>
      <c r="C668" s="9"/>
      <c r="D668" s="9"/>
      <c r="E668" s="9"/>
      <c r="F668" s="9"/>
      <c r="G668" s="9"/>
      <c r="H668" s="2"/>
    </row>
    <row r="669" spans="1:8" x14ac:dyDescent="0.25">
      <c r="A669" s="8"/>
      <c r="B669" s="9"/>
      <c r="C669" s="9"/>
      <c r="D669" s="9"/>
      <c r="E669" s="9"/>
      <c r="F669" s="9"/>
      <c r="G669" s="9"/>
      <c r="H669" s="2"/>
    </row>
    <row r="670" spans="1:8" x14ac:dyDescent="0.25">
      <c r="A670" s="8"/>
      <c r="B670" s="9"/>
      <c r="C670" s="9"/>
      <c r="D670" s="9"/>
      <c r="E670" s="9"/>
      <c r="F670" s="9"/>
      <c r="G670" s="9"/>
      <c r="H670" s="2"/>
    </row>
    <row r="671" spans="1:8" x14ac:dyDescent="0.25">
      <c r="A671" s="8"/>
      <c r="B671" s="9"/>
      <c r="C671" s="9"/>
      <c r="D671" s="9"/>
      <c r="E671" s="9"/>
      <c r="F671" s="9"/>
      <c r="G671" s="9"/>
      <c r="H671" s="2"/>
    </row>
    <row r="672" spans="1:8" x14ac:dyDescent="0.25">
      <c r="A672" s="8"/>
      <c r="B672" s="9"/>
      <c r="C672" s="9"/>
      <c r="D672" s="9"/>
      <c r="E672" s="9"/>
      <c r="F672" s="9"/>
      <c r="G672" s="9"/>
      <c r="H672" s="2"/>
    </row>
    <row r="673" spans="1:12" x14ac:dyDescent="0.25">
      <c r="A673" s="8"/>
      <c r="B673" s="9"/>
      <c r="C673" s="9"/>
      <c r="D673" s="9"/>
      <c r="E673" s="9"/>
      <c r="F673" s="9"/>
      <c r="G673" s="9"/>
      <c r="H673" s="2"/>
    </row>
    <row r="674" spans="1:12" ht="69" customHeight="1" x14ac:dyDescent="0.25">
      <c r="A674" s="311" t="s">
        <v>19</v>
      </c>
      <c r="B674" s="311"/>
      <c r="C674" s="311"/>
      <c r="D674" s="311"/>
      <c r="E674" s="311"/>
      <c r="F674" s="311"/>
      <c r="G674" s="311"/>
      <c r="H674" s="2"/>
    </row>
    <row r="675" spans="1:12" x14ac:dyDescent="0.25">
      <c r="A675" s="51"/>
      <c r="B675" s="51"/>
      <c r="C675" s="51"/>
      <c r="D675" s="51"/>
      <c r="E675" s="51"/>
      <c r="F675" s="51"/>
      <c r="G675" s="51"/>
      <c r="H675" s="2"/>
    </row>
    <row r="676" spans="1:12" x14ac:dyDescent="0.25">
      <c r="A676" s="312" t="s">
        <v>1</v>
      </c>
      <c r="B676" s="312" t="s">
        <v>2</v>
      </c>
      <c r="C676" s="312" t="s">
        <v>3</v>
      </c>
      <c r="D676" s="312"/>
      <c r="E676" s="312"/>
      <c r="F676" s="312"/>
      <c r="G676" s="312"/>
      <c r="H676" s="2"/>
    </row>
    <row r="677" spans="1:12" x14ac:dyDescent="0.25">
      <c r="A677" s="312"/>
      <c r="B677" s="312"/>
      <c r="C677" s="171">
        <v>2026</v>
      </c>
      <c r="D677" s="171">
        <v>2027</v>
      </c>
      <c r="E677" s="171">
        <v>2028</v>
      </c>
      <c r="F677" s="171">
        <v>2029</v>
      </c>
      <c r="G677" s="171" t="s">
        <v>4</v>
      </c>
      <c r="H677" s="2"/>
      <c r="J677" s="255" t="s">
        <v>179</v>
      </c>
      <c r="K677" s="328" t="s">
        <v>180</v>
      </c>
      <c r="L677" s="328" t="s">
        <v>31</v>
      </c>
    </row>
    <row r="678" spans="1:12" x14ac:dyDescent="0.25">
      <c r="A678" s="141" t="s">
        <v>5</v>
      </c>
      <c r="B678" s="152">
        <v>4</v>
      </c>
      <c r="C678" s="150" t="s">
        <v>0</v>
      </c>
      <c r="D678" s="150" t="s">
        <v>0</v>
      </c>
      <c r="E678" s="150" t="s">
        <v>0</v>
      </c>
      <c r="F678" s="150" t="s">
        <v>0</v>
      </c>
      <c r="G678" s="150" t="s">
        <v>0</v>
      </c>
      <c r="H678" s="2"/>
      <c r="J678" s="256" t="s">
        <v>181</v>
      </c>
      <c r="K678" s="329"/>
      <c r="L678" s="329"/>
    </row>
    <row r="679" spans="1:12" x14ac:dyDescent="0.25">
      <c r="A679" s="141" t="s">
        <v>6</v>
      </c>
      <c r="B679" s="152">
        <v>2</v>
      </c>
      <c r="C679" s="150" t="s">
        <v>0</v>
      </c>
      <c r="D679" s="150" t="s">
        <v>0</v>
      </c>
      <c r="E679" s="150" t="s">
        <v>0</v>
      </c>
      <c r="F679" s="150" t="s">
        <v>0</v>
      </c>
      <c r="G679" s="150" t="s">
        <v>0</v>
      </c>
      <c r="H679" s="2"/>
      <c r="J679" s="81">
        <v>2026</v>
      </c>
      <c r="K679" s="81">
        <v>3.64</v>
      </c>
      <c r="L679" s="81">
        <f>3.64/100+1</f>
        <v>1.0364</v>
      </c>
    </row>
    <row r="680" spans="1:12" x14ac:dyDescent="0.25">
      <c r="A680" s="141" t="s">
        <v>7</v>
      </c>
      <c r="B680" s="152">
        <v>8</v>
      </c>
      <c r="C680" s="150" t="s">
        <v>0</v>
      </c>
      <c r="D680" s="150" t="s">
        <v>0</v>
      </c>
      <c r="E680" s="150" t="s">
        <v>0</v>
      </c>
      <c r="F680" s="150" t="s">
        <v>0</v>
      </c>
      <c r="G680" s="150" t="s">
        <v>0</v>
      </c>
      <c r="H680" s="2"/>
      <c r="J680" s="81">
        <v>2027</v>
      </c>
      <c r="K680" s="81">
        <v>3.3</v>
      </c>
      <c r="L680" s="81">
        <f>3.3/100+1</f>
        <v>1.0329999999999999</v>
      </c>
    </row>
    <row r="681" spans="1:12" x14ac:dyDescent="0.25">
      <c r="A681" s="141" t="s">
        <v>8</v>
      </c>
      <c r="B681" s="228">
        <v>245</v>
      </c>
      <c r="C681" s="150" t="s">
        <v>0</v>
      </c>
      <c r="D681" s="150" t="s">
        <v>0</v>
      </c>
      <c r="E681" s="150" t="s">
        <v>0</v>
      </c>
      <c r="F681" s="150" t="s">
        <v>0</v>
      </c>
      <c r="G681" s="150" t="s">
        <v>0</v>
      </c>
      <c r="H681" s="2"/>
      <c r="J681" s="81">
        <v>2028</v>
      </c>
      <c r="K681" s="82">
        <v>3</v>
      </c>
      <c r="L681" s="83">
        <f>3/100+1</f>
        <v>1.03</v>
      </c>
    </row>
    <row r="682" spans="1:12" x14ac:dyDescent="0.25">
      <c r="A682" s="141" t="s">
        <v>9</v>
      </c>
      <c r="B682" s="197" t="s">
        <v>505</v>
      </c>
      <c r="C682" s="150" t="s">
        <v>0</v>
      </c>
      <c r="D682" s="150" t="s">
        <v>0</v>
      </c>
      <c r="E682" s="150" t="s">
        <v>0</v>
      </c>
      <c r="F682" s="150" t="s">
        <v>0</v>
      </c>
      <c r="G682" s="150" t="s">
        <v>0</v>
      </c>
      <c r="H682" s="2"/>
      <c r="J682" s="81">
        <v>2029</v>
      </c>
      <c r="K682" s="82">
        <v>3</v>
      </c>
      <c r="L682" s="83">
        <f>3/100+1</f>
        <v>1.03</v>
      </c>
    </row>
    <row r="683" spans="1:12" x14ac:dyDescent="0.25">
      <c r="A683" s="181" t="s">
        <v>10</v>
      </c>
      <c r="B683" s="198" t="s">
        <v>530</v>
      </c>
      <c r="C683" s="246">
        <v>150000</v>
      </c>
      <c r="D683" s="246">
        <f>C683*L680</f>
        <v>154950</v>
      </c>
      <c r="E683" s="246">
        <f>D683*L681</f>
        <v>159598.5</v>
      </c>
      <c r="F683" s="246">
        <f>E683*L682</f>
        <v>164386.45500000002</v>
      </c>
      <c r="G683" s="265">
        <f>C683+D683+E683+F683</f>
        <v>628934.95500000007</v>
      </c>
      <c r="H683" s="2"/>
    </row>
    <row r="684" spans="1:12" x14ac:dyDescent="0.25">
      <c r="A684" s="141" t="s">
        <v>18</v>
      </c>
      <c r="B684" s="152">
        <v>1500</v>
      </c>
      <c r="C684" s="150"/>
      <c r="D684" s="150"/>
      <c r="E684" s="150"/>
      <c r="F684" s="150"/>
      <c r="G684" s="150"/>
      <c r="H684" s="2"/>
    </row>
    <row r="685" spans="1:12" x14ac:dyDescent="0.25">
      <c r="A685" s="141" t="s">
        <v>148</v>
      </c>
      <c r="B685" s="152">
        <v>1660</v>
      </c>
      <c r="C685" s="193"/>
      <c r="D685" s="193"/>
      <c r="E685" s="193"/>
      <c r="F685" s="193"/>
      <c r="G685" s="193"/>
      <c r="H685" s="2"/>
    </row>
    <row r="686" spans="1:12" ht="39" customHeight="1" x14ac:dyDescent="0.25">
      <c r="A686" s="141" t="s">
        <v>11</v>
      </c>
      <c r="B686" s="314" t="s">
        <v>531</v>
      </c>
      <c r="C686" s="314"/>
      <c r="D686" s="314"/>
      <c r="E686" s="314"/>
      <c r="F686" s="314"/>
      <c r="G686" s="314"/>
      <c r="H686" s="2"/>
    </row>
    <row r="687" spans="1:12" x14ac:dyDescent="0.25">
      <c r="A687" s="141" t="s">
        <v>12</v>
      </c>
      <c r="B687" s="314" t="s">
        <v>514</v>
      </c>
      <c r="C687" s="314"/>
      <c r="D687" s="314"/>
      <c r="E687" s="314"/>
      <c r="F687" s="314"/>
      <c r="G687" s="314"/>
      <c r="H687" s="2"/>
    </row>
    <row r="688" spans="1:12" x14ac:dyDescent="0.25">
      <c r="A688" s="296" t="s">
        <v>13</v>
      </c>
      <c r="B688" s="122" t="s">
        <v>27</v>
      </c>
      <c r="C688" s="170" t="s">
        <v>397</v>
      </c>
      <c r="D688" s="122" t="s">
        <v>29</v>
      </c>
      <c r="E688" s="326" t="s">
        <v>152</v>
      </c>
      <c r="F688" s="326"/>
      <c r="G688" s="326"/>
      <c r="H688" s="2"/>
    </row>
    <row r="689" spans="1:12" ht="22.5" x14ac:dyDescent="0.25">
      <c r="A689" s="298"/>
      <c r="B689" s="150" t="s">
        <v>532</v>
      </c>
      <c r="C689" s="171" t="s">
        <v>297</v>
      </c>
      <c r="D689" s="202">
        <v>45657</v>
      </c>
      <c r="E689" s="299">
        <v>0.8</v>
      </c>
      <c r="F689" s="300"/>
      <c r="G689" s="300"/>
      <c r="H689" s="2"/>
    </row>
    <row r="690" spans="1:12" ht="22.5" x14ac:dyDescent="0.25">
      <c r="A690" s="221" t="s">
        <v>14</v>
      </c>
      <c r="B690" s="150" t="s">
        <v>533</v>
      </c>
      <c r="C690" s="130">
        <v>0.8</v>
      </c>
      <c r="D690" s="130">
        <v>0.8</v>
      </c>
      <c r="E690" s="130">
        <v>0.8</v>
      </c>
      <c r="F690" s="130">
        <v>0.8</v>
      </c>
      <c r="G690" s="130">
        <v>0.8</v>
      </c>
      <c r="H690" s="2"/>
    </row>
    <row r="691" spans="1:12" x14ac:dyDescent="0.25">
      <c r="A691" s="178" t="s">
        <v>15</v>
      </c>
      <c r="B691" s="118" t="s">
        <v>141</v>
      </c>
      <c r="C691" s="129"/>
      <c r="D691" s="129"/>
      <c r="E691" s="129"/>
      <c r="F691" s="129"/>
      <c r="G691" s="129"/>
      <c r="H691" s="2"/>
    </row>
    <row r="692" spans="1:12" x14ac:dyDescent="0.25">
      <c r="A692" s="178" t="s">
        <v>16</v>
      </c>
      <c r="B692" s="118" t="s">
        <v>421</v>
      </c>
      <c r="C692" s="118"/>
      <c r="D692" s="118"/>
      <c r="E692" s="118"/>
      <c r="F692" s="118"/>
      <c r="G692" s="118"/>
      <c r="H692" s="2"/>
    </row>
    <row r="693" spans="1:12" x14ac:dyDescent="0.25">
      <c r="A693" s="178" t="s">
        <v>17</v>
      </c>
      <c r="B693" s="118" t="s">
        <v>534</v>
      </c>
      <c r="C693" s="118"/>
      <c r="D693" s="118"/>
      <c r="E693" s="118"/>
      <c r="F693" s="118"/>
      <c r="G693" s="118"/>
      <c r="H693" s="2"/>
    </row>
    <row r="694" spans="1:12" x14ac:dyDescent="0.25">
      <c r="A694" s="8"/>
      <c r="B694" s="9"/>
      <c r="C694" s="9"/>
      <c r="D694" s="9"/>
      <c r="E694" s="9"/>
      <c r="F694" s="9"/>
      <c r="G694" s="9"/>
      <c r="H694" s="2"/>
    </row>
    <row r="695" spans="1:12" x14ac:dyDescent="0.25">
      <c r="A695" s="8"/>
      <c r="B695" s="9"/>
      <c r="C695" s="9"/>
      <c r="D695" s="9"/>
      <c r="E695" s="9"/>
      <c r="F695" s="9"/>
      <c r="G695" s="9"/>
      <c r="H695" s="2"/>
    </row>
    <row r="696" spans="1:12" x14ac:dyDescent="0.25">
      <c r="A696" s="8"/>
      <c r="B696" s="9"/>
      <c r="C696" s="9"/>
      <c r="D696" s="9"/>
      <c r="E696" s="9"/>
      <c r="F696" s="9"/>
      <c r="G696" s="9"/>
      <c r="H696" s="2"/>
    </row>
    <row r="697" spans="1:12" x14ac:dyDescent="0.25">
      <c r="A697" s="8"/>
      <c r="B697" s="9"/>
      <c r="C697" s="9"/>
      <c r="D697" s="9"/>
      <c r="E697" s="9"/>
      <c r="F697" s="9"/>
      <c r="G697" s="9"/>
      <c r="H697" s="2"/>
    </row>
    <row r="698" spans="1:12" x14ac:dyDescent="0.25">
      <c r="A698" s="8"/>
      <c r="B698" s="9"/>
      <c r="C698" s="9"/>
      <c r="D698" s="9"/>
      <c r="E698" s="9"/>
      <c r="F698" s="9"/>
      <c r="G698" s="9"/>
      <c r="H698" s="2"/>
    </row>
    <row r="699" spans="1:12" ht="73.5" customHeight="1" x14ac:dyDescent="0.25">
      <c r="A699" s="311" t="s">
        <v>19</v>
      </c>
      <c r="B699" s="311"/>
      <c r="C699" s="311"/>
      <c r="D699" s="311"/>
      <c r="E699" s="311"/>
      <c r="F699" s="311"/>
      <c r="G699" s="311"/>
      <c r="H699" s="2"/>
    </row>
    <row r="700" spans="1:12" x14ac:dyDescent="0.25">
      <c r="A700" s="51"/>
      <c r="B700" s="51"/>
      <c r="C700" s="51"/>
      <c r="D700" s="51"/>
      <c r="E700" s="51"/>
      <c r="F700" s="51"/>
      <c r="G700" s="51"/>
      <c r="H700" s="2"/>
    </row>
    <row r="701" spans="1:12" x14ac:dyDescent="0.25">
      <c r="A701" s="312" t="s">
        <v>1</v>
      </c>
      <c r="B701" s="312" t="s">
        <v>2</v>
      </c>
      <c r="C701" s="312" t="s">
        <v>3</v>
      </c>
      <c r="D701" s="312"/>
      <c r="E701" s="312"/>
      <c r="F701" s="312"/>
      <c r="G701" s="312"/>
      <c r="H701" s="2"/>
    </row>
    <row r="702" spans="1:12" x14ac:dyDescent="0.25">
      <c r="A702" s="312"/>
      <c r="B702" s="312"/>
      <c r="C702" s="171">
        <v>2026</v>
      </c>
      <c r="D702" s="171">
        <v>2027</v>
      </c>
      <c r="E702" s="171">
        <v>2028</v>
      </c>
      <c r="F702" s="171">
        <v>2029</v>
      </c>
      <c r="G702" s="171" t="s">
        <v>4</v>
      </c>
      <c r="H702" s="2"/>
    </row>
    <row r="703" spans="1:12" x14ac:dyDescent="0.25">
      <c r="A703" s="141" t="s">
        <v>5</v>
      </c>
      <c r="B703" s="152">
        <v>4</v>
      </c>
      <c r="C703" s="150" t="s">
        <v>0</v>
      </c>
      <c r="D703" s="150" t="s">
        <v>0</v>
      </c>
      <c r="E703" s="150" t="s">
        <v>0</v>
      </c>
      <c r="F703" s="150" t="s">
        <v>0</v>
      </c>
      <c r="G703" s="150" t="s">
        <v>0</v>
      </c>
      <c r="H703" s="2"/>
    </row>
    <row r="704" spans="1:12" x14ac:dyDescent="0.25">
      <c r="A704" s="141" t="s">
        <v>6</v>
      </c>
      <c r="B704" s="152">
        <v>2</v>
      </c>
      <c r="C704" s="150" t="s">
        <v>0</v>
      </c>
      <c r="D704" s="150" t="s">
        <v>0</v>
      </c>
      <c r="E704" s="150" t="s">
        <v>0</v>
      </c>
      <c r="F704" s="150" t="s">
        <v>0</v>
      </c>
      <c r="G704" s="150" t="s">
        <v>0</v>
      </c>
      <c r="H704" s="2"/>
      <c r="J704" s="255" t="s">
        <v>179</v>
      </c>
      <c r="K704" s="328" t="s">
        <v>180</v>
      </c>
      <c r="L704" s="328" t="s">
        <v>31</v>
      </c>
    </row>
    <row r="705" spans="1:12" x14ac:dyDescent="0.25">
      <c r="A705" s="141" t="s">
        <v>7</v>
      </c>
      <c r="B705" s="152">
        <v>8</v>
      </c>
      <c r="C705" s="150" t="s">
        <v>0</v>
      </c>
      <c r="D705" s="150" t="s">
        <v>0</v>
      </c>
      <c r="E705" s="150" t="s">
        <v>0</v>
      </c>
      <c r="F705" s="150" t="s">
        <v>0</v>
      </c>
      <c r="G705" s="150" t="s">
        <v>0</v>
      </c>
      <c r="H705" s="2"/>
      <c r="J705" s="256" t="s">
        <v>181</v>
      </c>
      <c r="K705" s="329"/>
      <c r="L705" s="329"/>
    </row>
    <row r="706" spans="1:12" x14ac:dyDescent="0.25">
      <c r="A706" s="141" t="s">
        <v>8</v>
      </c>
      <c r="B706" s="228">
        <v>244</v>
      </c>
      <c r="C706" s="150" t="s">
        <v>0</v>
      </c>
      <c r="D706" s="150" t="s">
        <v>0</v>
      </c>
      <c r="E706" s="150" t="s">
        <v>0</v>
      </c>
      <c r="F706" s="150" t="s">
        <v>0</v>
      </c>
      <c r="G706" s="150" t="s">
        <v>0</v>
      </c>
      <c r="H706" s="2"/>
      <c r="J706" s="81">
        <v>2026</v>
      </c>
      <c r="K706" s="81">
        <v>3.64</v>
      </c>
      <c r="L706" s="81">
        <f>3.64/100+1</f>
        <v>1.0364</v>
      </c>
    </row>
    <row r="707" spans="1:12" x14ac:dyDescent="0.25">
      <c r="A707" s="141" t="s">
        <v>9</v>
      </c>
      <c r="B707" s="197" t="s">
        <v>505</v>
      </c>
      <c r="C707" s="150" t="s">
        <v>0</v>
      </c>
      <c r="D707" s="150" t="s">
        <v>0</v>
      </c>
      <c r="E707" s="150" t="s">
        <v>0</v>
      </c>
      <c r="F707" s="150" t="s">
        <v>0</v>
      </c>
      <c r="G707" s="150" t="s">
        <v>0</v>
      </c>
      <c r="H707" s="2"/>
      <c r="J707" s="81">
        <v>2027</v>
      </c>
      <c r="K707" s="81">
        <v>3.3</v>
      </c>
      <c r="L707" s="81">
        <f>3.3/100+1</f>
        <v>1.0329999999999999</v>
      </c>
    </row>
    <row r="708" spans="1:12" ht="22.5" x14ac:dyDescent="0.25">
      <c r="A708" s="181" t="s">
        <v>10</v>
      </c>
      <c r="B708" s="150" t="s">
        <v>535</v>
      </c>
      <c r="C708" s="246">
        <v>30000</v>
      </c>
      <c r="D708" s="246">
        <f>C708*L707</f>
        <v>30989.999999999996</v>
      </c>
      <c r="E708" s="246">
        <f>D708*L708</f>
        <v>31919.699999999997</v>
      </c>
      <c r="F708" s="246">
        <f>E708*L709</f>
        <v>32877.290999999997</v>
      </c>
      <c r="G708" s="265">
        <f>C708+D708+E708+F708</f>
        <v>125786.99099999999</v>
      </c>
      <c r="H708" s="2"/>
      <c r="J708" s="81">
        <v>2028</v>
      </c>
      <c r="K708" s="82">
        <v>3</v>
      </c>
      <c r="L708" s="83">
        <f>3/100+1</f>
        <v>1.03</v>
      </c>
    </row>
    <row r="709" spans="1:12" x14ac:dyDescent="0.25">
      <c r="A709" s="141" t="s">
        <v>18</v>
      </c>
      <c r="B709" s="152">
        <v>1500</v>
      </c>
      <c r="C709" s="150"/>
      <c r="D709" s="150"/>
      <c r="E709" s="150"/>
      <c r="F709" s="150"/>
      <c r="G709" s="150"/>
      <c r="H709" s="2"/>
      <c r="J709" s="81">
        <v>2029</v>
      </c>
      <c r="K709" s="82">
        <v>3</v>
      </c>
      <c r="L709" s="83">
        <f>3/100+1</f>
        <v>1.03</v>
      </c>
    </row>
    <row r="710" spans="1:12" ht="35.25" customHeight="1" x14ac:dyDescent="0.25">
      <c r="A710" s="141" t="s">
        <v>11</v>
      </c>
      <c r="B710" s="314" t="s">
        <v>536</v>
      </c>
      <c r="C710" s="314"/>
      <c r="D710" s="314"/>
      <c r="E710" s="314"/>
      <c r="F710" s="314"/>
      <c r="G710" s="314"/>
      <c r="H710" s="2"/>
    </row>
    <row r="711" spans="1:12" x14ac:dyDescent="0.25">
      <c r="A711" s="141" t="s">
        <v>12</v>
      </c>
      <c r="B711" s="120" t="s">
        <v>537</v>
      </c>
      <c r="C711" s="120"/>
      <c r="D711" s="120"/>
      <c r="E711" s="120"/>
      <c r="F711" s="120"/>
      <c r="G711" s="120"/>
      <c r="H711" s="2"/>
    </row>
    <row r="712" spans="1:12" x14ac:dyDescent="0.25">
      <c r="A712" s="296" t="s">
        <v>13</v>
      </c>
      <c r="B712" s="122" t="s">
        <v>27</v>
      </c>
      <c r="C712" s="170" t="s">
        <v>397</v>
      </c>
      <c r="D712" s="122" t="s">
        <v>29</v>
      </c>
      <c r="E712" s="326" t="s">
        <v>152</v>
      </c>
      <c r="F712" s="326"/>
      <c r="G712" s="326"/>
      <c r="H712" s="2"/>
    </row>
    <row r="713" spans="1:12" ht="33.75" x14ac:dyDescent="0.25">
      <c r="A713" s="298"/>
      <c r="B713" s="152" t="s">
        <v>538</v>
      </c>
      <c r="C713" s="171" t="s">
        <v>297</v>
      </c>
      <c r="D713" s="202">
        <v>45657</v>
      </c>
      <c r="E713" s="299">
        <v>0.75</v>
      </c>
      <c r="F713" s="300"/>
      <c r="G713" s="300"/>
      <c r="H713" s="2"/>
    </row>
    <row r="714" spans="1:12" ht="33.75" x14ac:dyDescent="0.25">
      <c r="A714" s="221" t="s">
        <v>14</v>
      </c>
      <c r="B714" s="150" t="s">
        <v>539</v>
      </c>
      <c r="C714" s="130">
        <v>0.8</v>
      </c>
      <c r="D714" s="130">
        <v>0.8</v>
      </c>
      <c r="E714" s="130">
        <v>0.8</v>
      </c>
      <c r="F714" s="130">
        <v>0.8</v>
      </c>
      <c r="G714" s="131">
        <v>0.8</v>
      </c>
      <c r="H714" s="2"/>
    </row>
    <row r="715" spans="1:12" x14ac:dyDescent="0.25">
      <c r="A715" s="178" t="s">
        <v>15</v>
      </c>
      <c r="B715" s="118" t="s">
        <v>141</v>
      </c>
      <c r="C715" s="118"/>
      <c r="D715" s="118"/>
      <c r="E715" s="118"/>
      <c r="F715" s="118"/>
      <c r="G715" s="118"/>
      <c r="H715" s="2"/>
    </row>
    <row r="716" spans="1:12" x14ac:dyDescent="0.25">
      <c r="A716" s="178" t="s">
        <v>16</v>
      </c>
      <c r="B716" s="118" t="s">
        <v>26</v>
      </c>
      <c r="C716" s="118"/>
      <c r="D716" s="118"/>
      <c r="E716" s="118"/>
      <c r="F716" s="118"/>
      <c r="G716" s="118"/>
      <c r="H716" s="2"/>
    </row>
    <row r="717" spans="1:12" x14ac:dyDescent="0.25">
      <c r="A717" s="178" t="s">
        <v>17</v>
      </c>
      <c r="B717" s="118" t="s">
        <v>540</v>
      </c>
      <c r="C717" s="118"/>
      <c r="D717" s="118"/>
      <c r="E717" s="118"/>
      <c r="F717" s="118"/>
      <c r="G717" s="118"/>
      <c r="H717" s="2"/>
    </row>
    <row r="718" spans="1:12" x14ac:dyDescent="0.25">
      <c r="A718" s="8"/>
      <c r="B718" s="9"/>
      <c r="C718" s="9"/>
      <c r="D718" s="9"/>
      <c r="E718" s="9"/>
      <c r="F718" s="9"/>
      <c r="G718" s="9"/>
      <c r="H718" s="2"/>
    </row>
    <row r="719" spans="1:12" x14ac:dyDescent="0.25">
      <c r="A719" s="8"/>
      <c r="B719" s="9"/>
      <c r="C719" s="9"/>
      <c r="D719" s="9"/>
      <c r="E719" s="9"/>
      <c r="F719" s="9"/>
      <c r="G719" s="9"/>
      <c r="H719" s="2"/>
    </row>
    <row r="720" spans="1:12" x14ac:dyDescent="0.25">
      <c r="A720" s="8"/>
      <c r="B720" s="9"/>
      <c r="C720" s="9"/>
      <c r="D720" s="9"/>
      <c r="E720" s="9"/>
      <c r="F720" s="9"/>
      <c r="G720" s="9"/>
      <c r="H720" s="2"/>
    </row>
    <row r="721" spans="1:12" x14ac:dyDescent="0.25">
      <c r="A721" s="8"/>
      <c r="B721" s="9"/>
      <c r="C721" s="9"/>
      <c r="D721" s="9"/>
      <c r="E721" s="9"/>
      <c r="F721" s="9"/>
      <c r="G721" s="9"/>
      <c r="H721" s="2"/>
    </row>
    <row r="722" spans="1:12" ht="71.25" customHeight="1" x14ac:dyDescent="0.25">
      <c r="A722" s="311" t="s">
        <v>19</v>
      </c>
      <c r="B722" s="311"/>
      <c r="C722" s="311"/>
      <c r="D722" s="311"/>
      <c r="E722" s="311"/>
      <c r="F722" s="311"/>
      <c r="G722" s="311"/>
      <c r="H722" s="2"/>
    </row>
    <row r="723" spans="1:12" x14ac:dyDescent="0.25">
      <c r="A723" s="51"/>
      <c r="B723" s="51"/>
      <c r="C723" s="51"/>
      <c r="D723" s="51"/>
      <c r="E723" s="51"/>
      <c r="F723" s="51"/>
      <c r="G723" s="51"/>
      <c r="H723" s="2"/>
    </row>
    <row r="724" spans="1:12" x14ac:dyDescent="0.25">
      <c r="A724" s="396" t="s">
        <v>1</v>
      </c>
      <c r="B724" s="396" t="s">
        <v>2</v>
      </c>
      <c r="C724" s="393" t="s">
        <v>3</v>
      </c>
      <c r="D724" s="394"/>
      <c r="E724" s="394"/>
      <c r="F724" s="394"/>
      <c r="G724" s="395"/>
      <c r="H724" s="2"/>
    </row>
    <row r="725" spans="1:12" x14ac:dyDescent="0.25">
      <c r="A725" s="397"/>
      <c r="B725" s="397"/>
      <c r="C725" s="171">
        <v>2026</v>
      </c>
      <c r="D725" s="171">
        <v>2027</v>
      </c>
      <c r="E725" s="171">
        <v>2028</v>
      </c>
      <c r="F725" s="171">
        <v>2029</v>
      </c>
      <c r="G725" s="171" t="s">
        <v>4</v>
      </c>
      <c r="H725" s="2"/>
    </row>
    <row r="726" spans="1:12" x14ac:dyDescent="0.25">
      <c r="A726" s="141" t="s">
        <v>5</v>
      </c>
      <c r="B726" s="152">
        <v>4</v>
      </c>
      <c r="C726" s="150" t="s">
        <v>0</v>
      </c>
      <c r="D726" s="150" t="s">
        <v>0</v>
      </c>
      <c r="E726" s="150" t="s">
        <v>0</v>
      </c>
      <c r="F726" s="150" t="s">
        <v>0</v>
      </c>
      <c r="G726" s="150" t="s">
        <v>0</v>
      </c>
      <c r="H726" s="2"/>
    </row>
    <row r="727" spans="1:12" x14ac:dyDescent="0.25">
      <c r="A727" s="141" t="s">
        <v>6</v>
      </c>
      <c r="B727" s="152">
        <v>4</v>
      </c>
      <c r="C727" s="150" t="s">
        <v>0</v>
      </c>
      <c r="D727" s="150" t="s">
        <v>0</v>
      </c>
      <c r="E727" s="150" t="s">
        <v>0</v>
      </c>
      <c r="F727" s="150" t="s">
        <v>0</v>
      </c>
      <c r="G727" s="150" t="s">
        <v>0</v>
      </c>
      <c r="H727" s="2"/>
      <c r="J727" s="255" t="s">
        <v>179</v>
      </c>
      <c r="K727" s="328" t="s">
        <v>180</v>
      </c>
      <c r="L727" s="328" t="s">
        <v>31</v>
      </c>
    </row>
    <row r="728" spans="1:12" x14ac:dyDescent="0.25">
      <c r="A728" s="141" t="s">
        <v>7</v>
      </c>
      <c r="B728" s="152">
        <v>16</v>
      </c>
      <c r="C728" s="150" t="s">
        <v>0</v>
      </c>
      <c r="D728" s="150" t="s">
        <v>0</v>
      </c>
      <c r="E728" s="150" t="s">
        <v>0</v>
      </c>
      <c r="F728" s="150" t="s">
        <v>0</v>
      </c>
      <c r="G728" s="150" t="s">
        <v>0</v>
      </c>
      <c r="H728" s="2"/>
      <c r="J728" s="256" t="s">
        <v>181</v>
      </c>
      <c r="K728" s="329"/>
      <c r="L728" s="329"/>
    </row>
    <row r="729" spans="1:12" x14ac:dyDescent="0.25">
      <c r="A729" s="141" t="s">
        <v>8</v>
      </c>
      <c r="B729" s="152">
        <v>481</v>
      </c>
      <c r="C729" s="150" t="s">
        <v>0</v>
      </c>
      <c r="D729" s="150" t="s">
        <v>0</v>
      </c>
      <c r="E729" s="150" t="s">
        <v>0</v>
      </c>
      <c r="F729" s="150" t="s">
        <v>0</v>
      </c>
      <c r="G729" s="150" t="s">
        <v>0</v>
      </c>
      <c r="H729" s="2"/>
      <c r="J729" s="81">
        <v>2026</v>
      </c>
      <c r="K729" s="81">
        <v>3.64</v>
      </c>
      <c r="L729" s="81">
        <f>3.64/100+1</f>
        <v>1.0364</v>
      </c>
    </row>
    <row r="730" spans="1:12" x14ac:dyDescent="0.25">
      <c r="A730" s="141" t="s">
        <v>9</v>
      </c>
      <c r="B730" s="197" t="s">
        <v>548</v>
      </c>
      <c r="C730" s="150" t="s">
        <v>0</v>
      </c>
      <c r="D730" s="150" t="s">
        <v>0</v>
      </c>
      <c r="E730" s="150" t="s">
        <v>0</v>
      </c>
      <c r="F730" s="150" t="s">
        <v>0</v>
      </c>
      <c r="G730" s="150" t="s">
        <v>0</v>
      </c>
      <c r="H730" s="2"/>
      <c r="J730" s="81">
        <v>2027</v>
      </c>
      <c r="K730" s="81">
        <v>3.3</v>
      </c>
      <c r="L730" s="81">
        <f>3.3/100+1</f>
        <v>1.0329999999999999</v>
      </c>
    </row>
    <row r="731" spans="1:12" x14ac:dyDescent="0.25">
      <c r="A731" s="203" t="s">
        <v>10</v>
      </c>
      <c r="B731" s="227" t="s">
        <v>541</v>
      </c>
      <c r="C731" s="247">
        <v>50000</v>
      </c>
      <c r="D731" s="247">
        <f>C731*L730</f>
        <v>51649.999999999993</v>
      </c>
      <c r="E731" s="247">
        <f>D731*L731</f>
        <v>53199.499999999993</v>
      </c>
      <c r="F731" s="247">
        <f>E731*L732</f>
        <v>54795.484999999993</v>
      </c>
      <c r="G731" s="266">
        <f>C731+D731+E731+F731</f>
        <v>209644.98499999999</v>
      </c>
      <c r="H731" s="2"/>
      <c r="J731" s="81">
        <v>2028</v>
      </c>
      <c r="K731" s="82">
        <v>3</v>
      </c>
      <c r="L731" s="83">
        <f>3/100+1</f>
        <v>1.03</v>
      </c>
    </row>
    <row r="732" spans="1:12" x14ac:dyDescent="0.25">
      <c r="A732" s="141" t="s">
        <v>18</v>
      </c>
      <c r="B732" s="152">
        <v>1500</v>
      </c>
      <c r="C732" s="193"/>
      <c r="D732" s="193"/>
      <c r="E732" s="193"/>
      <c r="F732" s="193"/>
      <c r="G732" s="193"/>
      <c r="H732" s="2"/>
      <c r="J732" s="81">
        <v>2029</v>
      </c>
      <c r="K732" s="82">
        <v>3</v>
      </c>
      <c r="L732" s="83">
        <f>3/100+1</f>
        <v>1.03</v>
      </c>
    </row>
    <row r="733" spans="1:12" ht="41.25" customHeight="1" x14ac:dyDescent="0.25">
      <c r="A733" s="141" t="s">
        <v>11</v>
      </c>
      <c r="B733" s="398" t="s">
        <v>542</v>
      </c>
      <c r="C733" s="399"/>
      <c r="D733" s="399"/>
      <c r="E733" s="399"/>
      <c r="F733" s="399"/>
      <c r="G733" s="400"/>
      <c r="H733" s="2"/>
    </row>
    <row r="734" spans="1:12" ht="22.5" x14ac:dyDescent="0.25">
      <c r="A734" s="141" t="s">
        <v>12</v>
      </c>
      <c r="B734" s="152" t="s">
        <v>543</v>
      </c>
      <c r="C734" s="171"/>
      <c r="D734" s="171"/>
      <c r="E734" s="171"/>
      <c r="F734" s="171"/>
      <c r="G734" s="171"/>
      <c r="H734" s="2"/>
    </row>
    <row r="735" spans="1:12" x14ac:dyDescent="0.25">
      <c r="A735" s="296" t="s">
        <v>13</v>
      </c>
      <c r="B735" s="170" t="s">
        <v>27</v>
      </c>
      <c r="C735" s="170" t="s">
        <v>397</v>
      </c>
      <c r="D735" s="170" t="s">
        <v>398</v>
      </c>
      <c r="E735" s="312" t="s">
        <v>152</v>
      </c>
      <c r="F735" s="312"/>
      <c r="G735" s="312"/>
      <c r="H735" s="2"/>
    </row>
    <row r="736" spans="1:12" ht="22.5" x14ac:dyDescent="0.25">
      <c r="A736" s="298"/>
      <c r="B736" s="152" t="s">
        <v>544</v>
      </c>
      <c r="C736" s="129" t="s">
        <v>545</v>
      </c>
      <c r="D736" s="156">
        <v>45657</v>
      </c>
      <c r="E736" s="303">
        <v>4</v>
      </c>
      <c r="F736" s="303"/>
      <c r="G736" s="303"/>
      <c r="H736" s="2"/>
    </row>
    <row r="737" spans="1:12" ht="22.5" x14ac:dyDescent="0.25">
      <c r="A737" s="221" t="s">
        <v>14</v>
      </c>
      <c r="B737" s="152" t="s">
        <v>546</v>
      </c>
      <c r="C737" s="129">
        <v>1</v>
      </c>
      <c r="D737" s="129">
        <v>1</v>
      </c>
      <c r="E737" s="129">
        <v>1</v>
      </c>
      <c r="F737" s="129">
        <v>1</v>
      </c>
      <c r="G737" s="134">
        <v>4</v>
      </c>
      <c r="H737" s="2"/>
    </row>
    <row r="738" spans="1:12" x14ac:dyDescent="0.25">
      <c r="A738" s="178" t="s">
        <v>15</v>
      </c>
      <c r="B738" s="179">
        <v>45657</v>
      </c>
      <c r="C738" s="118"/>
      <c r="D738" s="118"/>
      <c r="E738" s="118"/>
      <c r="F738" s="118"/>
      <c r="G738" s="118"/>
      <c r="H738" s="2"/>
    </row>
    <row r="739" spans="1:12" x14ac:dyDescent="0.25">
      <c r="A739" s="178" t="s">
        <v>16</v>
      </c>
      <c r="B739" s="118" t="s">
        <v>26</v>
      </c>
      <c r="C739" s="118"/>
      <c r="D739" s="118"/>
      <c r="E739" s="118"/>
      <c r="F739" s="118"/>
      <c r="G739" s="118"/>
      <c r="H739" s="2"/>
    </row>
    <row r="740" spans="1:12" x14ac:dyDescent="0.25">
      <c r="A740" s="178" t="s">
        <v>17</v>
      </c>
      <c r="B740" s="118" t="s">
        <v>547</v>
      </c>
      <c r="C740" s="118"/>
      <c r="D740" s="118"/>
      <c r="E740" s="118"/>
      <c r="F740" s="118"/>
      <c r="G740" s="118"/>
      <c r="H740" s="2"/>
    </row>
    <row r="741" spans="1:12" x14ac:dyDescent="0.25">
      <c r="A741" s="8"/>
      <c r="B741" s="9"/>
      <c r="C741" s="9"/>
      <c r="D741" s="9"/>
      <c r="E741" s="9"/>
      <c r="F741" s="9"/>
      <c r="G741" s="9"/>
      <c r="H741" s="2"/>
    </row>
    <row r="742" spans="1:12" x14ac:dyDescent="0.25">
      <c r="A742" s="8"/>
      <c r="B742" s="9"/>
      <c r="C742" s="9"/>
      <c r="D742" s="9"/>
      <c r="E742" s="9"/>
      <c r="F742" s="9"/>
      <c r="G742" s="9"/>
      <c r="H742" s="2"/>
    </row>
    <row r="743" spans="1:12" x14ac:dyDescent="0.25">
      <c r="A743" s="8"/>
      <c r="B743" s="9"/>
      <c r="C743" s="9"/>
      <c r="D743" s="9"/>
      <c r="E743" s="9"/>
      <c r="F743" s="9"/>
      <c r="G743" s="9"/>
      <c r="H743" s="2"/>
    </row>
    <row r="744" spans="1:12" x14ac:dyDescent="0.25">
      <c r="A744" s="8"/>
      <c r="B744" s="9"/>
      <c r="C744" s="9"/>
      <c r="D744" s="9"/>
      <c r="E744" s="9"/>
      <c r="F744" s="9"/>
      <c r="G744" s="9"/>
      <c r="H744" s="2"/>
    </row>
    <row r="745" spans="1:12" ht="69" customHeight="1" x14ac:dyDescent="0.25">
      <c r="A745" s="311" t="s">
        <v>19</v>
      </c>
      <c r="B745" s="311"/>
      <c r="C745" s="311"/>
      <c r="D745" s="311"/>
      <c r="E745" s="311"/>
      <c r="F745" s="311"/>
      <c r="G745" s="311"/>
      <c r="H745" s="2"/>
    </row>
    <row r="746" spans="1:12" ht="11.25" customHeight="1" x14ac:dyDescent="0.25">
      <c r="A746" s="51"/>
      <c r="B746" s="51"/>
      <c r="C746" s="51"/>
      <c r="D746" s="51"/>
      <c r="E746" s="51"/>
      <c r="F746" s="51"/>
      <c r="G746" s="51"/>
      <c r="H746" s="2"/>
    </row>
    <row r="747" spans="1:12" x14ac:dyDescent="0.25">
      <c r="A747" s="396" t="s">
        <v>1</v>
      </c>
      <c r="B747" s="396" t="s">
        <v>2</v>
      </c>
      <c r="C747" s="393" t="s">
        <v>3</v>
      </c>
      <c r="D747" s="394"/>
      <c r="E747" s="394"/>
      <c r="F747" s="394"/>
      <c r="G747" s="395"/>
      <c r="H747" s="2"/>
    </row>
    <row r="748" spans="1:12" x14ac:dyDescent="0.25">
      <c r="A748" s="397"/>
      <c r="B748" s="397"/>
      <c r="C748" s="171">
        <v>2026</v>
      </c>
      <c r="D748" s="171">
        <v>2027</v>
      </c>
      <c r="E748" s="171">
        <v>2028</v>
      </c>
      <c r="F748" s="171">
        <v>2029</v>
      </c>
      <c r="G748" s="171" t="s">
        <v>4</v>
      </c>
      <c r="H748" s="2"/>
    </row>
    <row r="749" spans="1:12" x14ac:dyDescent="0.25">
      <c r="A749" s="141" t="s">
        <v>5</v>
      </c>
      <c r="B749" s="152">
        <v>4</v>
      </c>
      <c r="C749" s="150" t="s">
        <v>0</v>
      </c>
      <c r="D749" s="150" t="s">
        <v>0</v>
      </c>
      <c r="E749" s="150" t="s">
        <v>0</v>
      </c>
      <c r="F749" s="150" t="s">
        <v>0</v>
      </c>
      <c r="G749" s="150" t="s">
        <v>0</v>
      </c>
      <c r="H749" s="2"/>
    </row>
    <row r="750" spans="1:12" x14ac:dyDescent="0.25">
      <c r="A750" s="141" t="s">
        <v>6</v>
      </c>
      <c r="B750" s="152">
        <v>4</v>
      </c>
      <c r="C750" s="150" t="s">
        <v>0</v>
      </c>
      <c r="D750" s="150" t="s">
        <v>0</v>
      </c>
      <c r="E750" s="150" t="s">
        <v>0</v>
      </c>
      <c r="F750" s="150" t="s">
        <v>0</v>
      </c>
      <c r="G750" s="150" t="s">
        <v>0</v>
      </c>
      <c r="H750" s="2"/>
      <c r="J750" s="255" t="s">
        <v>179</v>
      </c>
      <c r="K750" s="328" t="s">
        <v>180</v>
      </c>
      <c r="L750" s="328" t="s">
        <v>31</v>
      </c>
    </row>
    <row r="751" spans="1:12" x14ac:dyDescent="0.25">
      <c r="A751" s="141" t="s">
        <v>7</v>
      </c>
      <c r="B751" s="152">
        <v>16</v>
      </c>
      <c r="C751" s="150" t="s">
        <v>0</v>
      </c>
      <c r="D751" s="150" t="s">
        <v>0</v>
      </c>
      <c r="E751" s="150" t="s">
        <v>0</v>
      </c>
      <c r="F751" s="150" t="s">
        <v>0</v>
      </c>
      <c r="G751" s="150" t="s">
        <v>0</v>
      </c>
      <c r="H751" s="2"/>
      <c r="J751" s="256" t="s">
        <v>181</v>
      </c>
      <c r="K751" s="329"/>
      <c r="L751" s="329"/>
    </row>
    <row r="752" spans="1:12" x14ac:dyDescent="0.25">
      <c r="A752" s="141" t="s">
        <v>8</v>
      </c>
      <c r="B752" s="152">
        <v>481</v>
      </c>
      <c r="C752" s="150" t="s">
        <v>0</v>
      </c>
      <c r="D752" s="150" t="s">
        <v>0</v>
      </c>
      <c r="E752" s="150" t="s">
        <v>0</v>
      </c>
      <c r="F752" s="150" t="s">
        <v>0</v>
      </c>
      <c r="G752" s="150" t="s">
        <v>0</v>
      </c>
      <c r="H752" s="2"/>
      <c r="J752" s="81">
        <v>2026</v>
      </c>
      <c r="K752" s="81">
        <v>3.64</v>
      </c>
      <c r="L752" s="81">
        <f>3.64/100+1</f>
        <v>1.0364</v>
      </c>
    </row>
    <row r="753" spans="1:12" x14ac:dyDescent="0.25">
      <c r="A753" s="141" t="s">
        <v>9</v>
      </c>
      <c r="B753" s="197" t="s">
        <v>548</v>
      </c>
      <c r="C753" s="198" t="s">
        <v>0</v>
      </c>
      <c r="D753" s="198" t="s">
        <v>0</v>
      </c>
      <c r="E753" s="198" t="s">
        <v>0</v>
      </c>
      <c r="F753" s="198" t="s">
        <v>0</v>
      </c>
      <c r="G753" s="198" t="s">
        <v>0</v>
      </c>
      <c r="H753" s="2"/>
      <c r="J753" s="81">
        <v>2027</v>
      </c>
      <c r="K753" s="81">
        <v>3.3</v>
      </c>
      <c r="L753" s="81">
        <f>3.3/100+1</f>
        <v>1.0329999999999999</v>
      </c>
    </row>
    <row r="754" spans="1:12" x14ac:dyDescent="0.25">
      <c r="A754" s="203" t="s">
        <v>10</v>
      </c>
      <c r="B754" s="233" t="s">
        <v>549</v>
      </c>
      <c r="C754" s="247">
        <v>50000</v>
      </c>
      <c r="D754" s="247">
        <f>C754*L753</f>
        <v>51649.999999999993</v>
      </c>
      <c r="E754" s="247">
        <f>D754*L754</f>
        <v>53199.499999999993</v>
      </c>
      <c r="F754" s="247">
        <f>E754*L755</f>
        <v>54795.484999999993</v>
      </c>
      <c r="G754" s="266">
        <f>C754+D754+E754+F754</f>
        <v>209644.98499999999</v>
      </c>
      <c r="H754" s="2"/>
      <c r="J754" s="81">
        <v>2028</v>
      </c>
      <c r="K754" s="82">
        <v>3</v>
      </c>
      <c r="L754" s="83">
        <f>3/100+1</f>
        <v>1.03</v>
      </c>
    </row>
    <row r="755" spans="1:12" x14ac:dyDescent="0.25">
      <c r="A755" s="141" t="s">
        <v>18</v>
      </c>
      <c r="B755" s="152">
        <v>1500</v>
      </c>
      <c r="C755" s="193"/>
      <c r="D755" s="193"/>
      <c r="E755" s="193"/>
      <c r="F755" s="193"/>
      <c r="G755" s="193"/>
      <c r="H755" s="2"/>
      <c r="J755" s="81">
        <v>2029</v>
      </c>
      <c r="K755" s="82">
        <v>3</v>
      </c>
      <c r="L755" s="83">
        <f>3/100+1</f>
        <v>1.03</v>
      </c>
    </row>
    <row r="756" spans="1:12" ht="51.75" customHeight="1" x14ac:dyDescent="0.25">
      <c r="A756" s="141" t="s">
        <v>11</v>
      </c>
      <c r="B756" s="398" t="s">
        <v>542</v>
      </c>
      <c r="C756" s="399"/>
      <c r="D756" s="399"/>
      <c r="E756" s="399"/>
      <c r="F756" s="399"/>
      <c r="G756" s="400"/>
      <c r="H756" s="2"/>
    </row>
    <row r="757" spans="1:12" ht="22.5" x14ac:dyDescent="0.25">
      <c r="A757" s="141" t="s">
        <v>12</v>
      </c>
      <c r="B757" s="152" t="s">
        <v>543</v>
      </c>
      <c r="C757" s="171"/>
      <c r="D757" s="171"/>
      <c r="E757" s="171"/>
      <c r="F757" s="171"/>
      <c r="G757" s="171"/>
      <c r="H757" s="2"/>
    </row>
    <row r="758" spans="1:12" x14ac:dyDescent="0.25">
      <c r="A758" s="296" t="s">
        <v>13</v>
      </c>
      <c r="B758" s="122" t="s">
        <v>27</v>
      </c>
      <c r="C758" s="170" t="s">
        <v>397</v>
      </c>
      <c r="D758" s="170" t="s">
        <v>29</v>
      </c>
      <c r="E758" s="312" t="s">
        <v>152</v>
      </c>
      <c r="F758" s="312"/>
      <c r="G758" s="312"/>
      <c r="H758" s="2"/>
    </row>
    <row r="759" spans="1:12" ht="22.5" x14ac:dyDescent="0.25">
      <c r="A759" s="298"/>
      <c r="B759" s="150" t="s">
        <v>550</v>
      </c>
      <c r="C759" s="129" t="s">
        <v>545</v>
      </c>
      <c r="D759" s="156">
        <v>45657</v>
      </c>
      <c r="E759" s="303">
        <v>4</v>
      </c>
      <c r="F759" s="303"/>
      <c r="G759" s="303"/>
      <c r="H759" s="2"/>
    </row>
    <row r="760" spans="1:12" x14ac:dyDescent="0.25">
      <c r="A760" s="221" t="s">
        <v>14</v>
      </c>
      <c r="B760" s="118" t="s">
        <v>551</v>
      </c>
      <c r="C760" s="129">
        <v>4</v>
      </c>
      <c r="D760" s="129">
        <v>4</v>
      </c>
      <c r="E760" s="129">
        <v>4</v>
      </c>
      <c r="F760" s="129">
        <v>4</v>
      </c>
      <c r="G760" s="134">
        <v>16</v>
      </c>
      <c r="H760" s="2"/>
    </row>
    <row r="761" spans="1:12" x14ac:dyDescent="0.25">
      <c r="A761" s="178" t="s">
        <v>15</v>
      </c>
      <c r="B761" s="179">
        <v>45657</v>
      </c>
      <c r="C761" s="118"/>
      <c r="D761" s="118"/>
      <c r="E761" s="118"/>
      <c r="F761" s="118"/>
      <c r="G761" s="118"/>
      <c r="H761" s="2"/>
    </row>
    <row r="762" spans="1:12" x14ac:dyDescent="0.25">
      <c r="A762" s="178" t="s">
        <v>16</v>
      </c>
      <c r="B762" s="118" t="s">
        <v>26</v>
      </c>
      <c r="C762" s="118"/>
      <c r="D762" s="118"/>
      <c r="E762" s="118"/>
      <c r="F762" s="118"/>
      <c r="G762" s="118"/>
      <c r="H762" s="2"/>
    </row>
    <row r="763" spans="1:12" x14ac:dyDescent="0.25">
      <c r="A763" s="178" t="s">
        <v>17</v>
      </c>
      <c r="B763" s="118" t="s">
        <v>552</v>
      </c>
      <c r="C763" s="118"/>
      <c r="D763" s="118"/>
      <c r="E763" s="118"/>
      <c r="F763" s="118"/>
      <c r="G763" s="118"/>
      <c r="H763" s="2"/>
    </row>
    <row r="764" spans="1:12" x14ac:dyDescent="0.25">
      <c r="A764" s="8"/>
      <c r="B764" s="9"/>
      <c r="C764" s="9"/>
      <c r="D764" s="9"/>
      <c r="E764" s="9"/>
      <c r="F764" s="9"/>
      <c r="G764" s="9"/>
      <c r="H764" s="2"/>
    </row>
    <row r="765" spans="1:12" x14ac:dyDescent="0.25">
      <c r="A765" s="8"/>
      <c r="B765" s="9"/>
      <c r="C765" s="9"/>
      <c r="D765" s="9"/>
      <c r="E765" s="9"/>
      <c r="F765" s="9"/>
      <c r="G765" s="9"/>
      <c r="H765" s="2"/>
    </row>
    <row r="766" spans="1:12" x14ac:dyDescent="0.25">
      <c r="A766" s="8"/>
      <c r="B766" s="9"/>
      <c r="C766" s="9"/>
      <c r="D766" s="9"/>
      <c r="E766" s="9"/>
      <c r="F766" s="9"/>
      <c r="G766" s="9"/>
      <c r="H766" s="2"/>
    </row>
    <row r="767" spans="1:12" x14ac:dyDescent="0.25">
      <c r="A767" s="8"/>
      <c r="B767" s="9"/>
      <c r="C767" s="9"/>
      <c r="D767" s="9"/>
      <c r="E767" s="9"/>
      <c r="F767" s="9"/>
      <c r="G767" s="9"/>
      <c r="H767" s="2"/>
    </row>
    <row r="768" spans="1:12" x14ac:dyDescent="0.25">
      <c r="A768" s="8"/>
      <c r="B768" s="9"/>
      <c r="C768" s="9"/>
      <c r="D768" s="9"/>
      <c r="E768" s="9"/>
      <c r="F768" s="9"/>
      <c r="G768" s="9"/>
      <c r="H768" s="2"/>
    </row>
    <row r="769" spans="1:12" x14ac:dyDescent="0.25">
      <c r="A769" s="8"/>
      <c r="B769" s="9"/>
      <c r="C769" s="9"/>
      <c r="D769" s="9"/>
      <c r="E769" s="9"/>
      <c r="F769" s="9"/>
      <c r="G769" s="9"/>
      <c r="H769" s="2"/>
    </row>
    <row r="770" spans="1:12" ht="67.5" customHeight="1" x14ac:dyDescent="0.25">
      <c r="A770" s="311" t="s">
        <v>19</v>
      </c>
      <c r="B770" s="311"/>
      <c r="C770" s="311"/>
      <c r="D770" s="311"/>
      <c r="E770" s="311"/>
      <c r="F770" s="311"/>
      <c r="G770" s="311"/>
      <c r="H770" s="2"/>
    </row>
    <row r="771" spans="1:12" x14ac:dyDescent="0.25">
      <c r="A771" s="51"/>
      <c r="B771" s="51"/>
      <c r="C771" s="51"/>
      <c r="D771" s="51"/>
      <c r="E771" s="51"/>
      <c r="F771" s="51"/>
      <c r="G771" s="51"/>
      <c r="H771" s="2"/>
    </row>
    <row r="772" spans="1:12" x14ac:dyDescent="0.25">
      <c r="A772" s="396" t="s">
        <v>1</v>
      </c>
      <c r="B772" s="396" t="s">
        <v>2</v>
      </c>
      <c r="C772" s="393" t="s">
        <v>3</v>
      </c>
      <c r="D772" s="394"/>
      <c r="E772" s="394"/>
      <c r="F772" s="394"/>
      <c r="G772" s="395"/>
      <c r="H772" s="2"/>
    </row>
    <row r="773" spans="1:12" x14ac:dyDescent="0.25">
      <c r="A773" s="397"/>
      <c r="B773" s="397"/>
      <c r="C773" s="171">
        <v>2026</v>
      </c>
      <c r="D773" s="171">
        <v>2027</v>
      </c>
      <c r="E773" s="171">
        <v>2028</v>
      </c>
      <c r="F773" s="171">
        <v>2029</v>
      </c>
      <c r="G773" s="171" t="s">
        <v>4</v>
      </c>
      <c r="H773" s="2"/>
    </row>
    <row r="774" spans="1:12" x14ac:dyDescent="0.25">
      <c r="A774" s="141" t="s">
        <v>5</v>
      </c>
      <c r="B774" s="152">
        <v>4</v>
      </c>
      <c r="C774" s="150" t="s">
        <v>0</v>
      </c>
      <c r="D774" s="150" t="s">
        <v>0</v>
      </c>
      <c r="E774" s="150" t="s">
        <v>0</v>
      </c>
      <c r="F774" s="150" t="s">
        <v>0</v>
      </c>
      <c r="G774" s="150" t="s">
        <v>0</v>
      </c>
      <c r="H774" s="2"/>
      <c r="J774" s="255" t="s">
        <v>179</v>
      </c>
      <c r="K774" s="328" t="s">
        <v>180</v>
      </c>
      <c r="L774" s="328" t="s">
        <v>31</v>
      </c>
    </row>
    <row r="775" spans="1:12" x14ac:dyDescent="0.25">
      <c r="A775" s="141" t="s">
        <v>6</v>
      </c>
      <c r="B775" s="152">
        <v>4</v>
      </c>
      <c r="C775" s="150" t="s">
        <v>0</v>
      </c>
      <c r="D775" s="150" t="s">
        <v>0</v>
      </c>
      <c r="E775" s="150" t="s">
        <v>0</v>
      </c>
      <c r="F775" s="150" t="s">
        <v>0</v>
      </c>
      <c r="G775" s="150" t="s">
        <v>0</v>
      </c>
      <c r="H775" s="2"/>
      <c r="J775" s="256" t="s">
        <v>181</v>
      </c>
      <c r="K775" s="329"/>
      <c r="L775" s="329"/>
    </row>
    <row r="776" spans="1:12" x14ac:dyDescent="0.25">
      <c r="A776" s="141" t="s">
        <v>7</v>
      </c>
      <c r="B776" s="152">
        <v>16</v>
      </c>
      <c r="C776" s="150" t="s">
        <v>0</v>
      </c>
      <c r="D776" s="150" t="s">
        <v>0</v>
      </c>
      <c r="E776" s="150" t="s">
        <v>0</v>
      </c>
      <c r="F776" s="150" t="s">
        <v>0</v>
      </c>
      <c r="G776" s="150" t="s">
        <v>0</v>
      </c>
      <c r="H776" s="2"/>
      <c r="J776" s="81">
        <v>2026</v>
      </c>
      <c r="K776" s="81">
        <v>3.64</v>
      </c>
      <c r="L776" s="81">
        <f>3.64/100+1</f>
        <v>1.0364</v>
      </c>
    </row>
    <row r="777" spans="1:12" x14ac:dyDescent="0.25">
      <c r="A777" s="141" t="s">
        <v>8</v>
      </c>
      <c r="B777" s="152">
        <v>482</v>
      </c>
      <c r="C777" s="150" t="s">
        <v>0</v>
      </c>
      <c r="D777" s="150" t="s">
        <v>0</v>
      </c>
      <c r="E777" s="150" t="s">
        <v>0</v>
      </c>
      <c r="F777" s="150" t="s">
        <v>0</v>
      </c>
      <c r="G777" s="150" t="s">
        <v>0</v>
      </c>
      <c r="H777" s="2"/>
      <c r="J777" s="81">
        <v>2027</v>
      </c>
      <c r="K777" s="81">
        <v>3.3</v>
      </c>
      <c r="L777" s="81">
        <f>3.3/100+1</f>
        <v>1.0329999999999999</v>
      </c>
    </row>
    <row r="778" spans="1:12" x14ac:dyDescent="0.25">
      <c r="A778" s="141" t="s">
        <v>9</v>
      </c>
      <c r="B778" s="197" t="s">
        <v>548</v>
      </c>
      <c r="C778" s="150" t="s">
        <v>0</v>
      </c>
      <c r="D778" s="150" t="s">
        <v>0</v>
      </c>
      <c r="E778" s="150" t="s">
        <v>0</v>
      </c>
      <c r="F778" s="150" t="s">
        <v>0</v>
      </c>
      <c r="G778" s="150" t="s">
        <v>0</v>
      </c>
      <c r="H778" s="2"/>
      <c r="J778" s="81">
        <v>2028</v>
      </c>
      <c r="K778" s="82">
        <v>3</v>
      </c>
      <c r="L778" s="83">
        <f>3/100+1</f>
        <v>1.03</v>
      </c>
    </row>
    <row r="779" spans="1:12" x14ac:dyDescent="0.25">
      <c r="A779" s="203" t="s">
        <v>10</v>
      </c>
      <c r="B779" s="120" t="s">
        <v>553</v>
      </c>
      <c r="C779" s="246">
        <v>100000</v>
      </c>
      <c r="D779" s="246">
        <f>C779*L777</f>
        <v>103299.99999999999</v>
      </c>
      <c r="E779" s="246">
        <f>D779*L778</f>
        <v>106398.99999999999</v>
      </c>
      <c r="F779" s="246">
        <f>E779*L779</f>
        <v>109590.96999999999</v>
      </c>
      <c r="G779" s="265">
        <f>C779+D779+E779+F779</f>
        <v>419289.97</v>
      </c>
      <c r="H779" s="2"/>
      <c r="J779" s="81">
        <v>2029</v>
      </c>
      <c r="K779" s="82">
        <v>3</v>
      </c>
      <c r="L779" s="83">
        <f>3/100+1</f>
        <v>1.03</v>
      </c>
    </row>
    <row r="780" spans="1:12" x14ac:dyDescent="0.25">
      <c r="A780" s="141" t="s">
        <v>18</v>
      </c>
      <c r="B780" s="152">
        <v>1500</v>
      </c>
      <c r="C780" s="193"/>
      <c r="D780" s="193"/>
      <c r="E780" s="193"/>
      <c r="F780" s="193"/>
      <c r="G780" s="193"/>
      <c r="H780" s="2"/>
    </row>
    <row r="781" spans="1:12" ht="45.75" customHeight="1" x14ac:dyDescent="0.25">
      <c r="A781" s="141" t="s">
        <v>11</v>
      </c>
      <c r="B781" s="398" t="s">
        <v>542</v>
      </c>
      <c r="C781" s="399"/>
      <c r="D781" s="399"/>
      <c r="E781" s="399"/>
      <c r="F781" s="399"/>
      <c r="G781" s="400"/>
      <c r="H781" s="2"/>
    </row>
    <row r="782" spans="1:12" ht="22.5" x14ac:dyDescent="0.25">
      <c r="A782" s="141" t="s">
        <v>12</v>
      </c>
      <c r="B782" s="152" t="s">
        <v>543</v>
      </c>
      <c r="C782" s="171"/>
      <c r="D782" s="171"/>
      <c r="E782" s="171"/>
      <c r="F782" s="171"/>
      <c r="G782" s="171"/>
      <c r="H782" s="2"/>
    </row>
    <row r="783" spans="1:12" x14ac:dyDescent="0.25">
      <c r="A783" s="296" t="s">
        <v>13</v>
      </c>
      <c r="B783" s="122" t="s">
        <v>27</v>
      </c>
      <c r="C783" s="170" t="s">
        <v>397</v>
      </c>
      <c r="D783" s="170" t="s">
        <v>29</v>
      </c>
      <c r="E783" s="312" t="s">
        <v>152</v>
      </c>
      <c r="F783" s="312"/>
      <c r="G783" s="312"/>
      <c r="H783" s="2"/>
    </row>
    <row r="784" spans="1:12" ht="22.5" x14ac:dyDescent="0.25">
      <c r="A784" s="298"/>
      <c r="B784" s="152" t="s">
        <v>544</v>
      </c>
      <c r="C784" s="129" t="s">
        <v>334</v>
      </c>
      <c r="D784" s="156">
        <v>45657</v>
      </c>
      <c r="E784" s="303">
        <v>4</v>
      </c>
      <c r="F784" s="303"/>
      <c r="G784" s="303"/>
      <c r="H784" s="2"/>
    </row>
    <row r="785" spans="1:12" ht="22.5" x14ac:dyDescent="0.25">
      <c r="A785" s="221" t="s">
        <v>14</v>
      </c>
      <c r="B785" s="152" t="s">
        <v>554</v>
      </c>
      <c r="C785" s="129">
        <v>4</v>
      </c>
      <c r="D785" s="129">
        <v>4</v>
      </c>
      <c r="E785" s="129">
        <v>4</v>
      </c>
      <c r="F785" s="129">
        <v>4</v>
      </c>
      <c r="G785" s="129">
        <v>16</v>
      </c>
      <c r="H785" s="2"/>
    </row>
    <row r="786" spans="1:12" x14ac:dyDescent="0.25">
      <c r="A786" s="178" t="s">
        <v>15</v>
      </c>
      <c r="B786" s="179">
        <v>45657</v>
      </c>
      <c r="C786" s="129"/>
      <c r="D786" s="129"/>
      <c r="E786" s="129"/>
      <c r="F786" s="129"/>
      <c r="G786" s="129"/>
      <c r="H786" s="2"/>
    </row>
    <row r="787" spans="1:12" x14ac:dyDescent="0.25">
      <c r="A787" s="178" t="s">
        <v>16</v>
      </c>
      <c r="B787" s="118" t="s">
        <v>26</v>
      </c>
      <c r="C787" s="118"/>
      <c r="D787" s="118"/>
      <c r="E787" s="118"/>
      <c r="F787" s="118"/>
      <c r="G787" s="118"/>
      <c r="H787" s="2"/>
    </row>
    <row r="788" spans="1:12" x14ac:dyDescent="0.25">
      <c r="A788" s="178" t="s">
        <v>17</v>
      </c>
      <c r="B788" s="118" t="s">
        <v>547</v>
      </c>
      <c r="C788" s="118"/>
      <c r="D788" s="118"/>
      <c r="E788" s="118"/>
      <c r="F788" s="118"/>
      <c r="G788" s="118"/>
      <c r="H788" s="2"/>
    </row>
    <row r="789" spans="1:12" x14ac:dyDescent="0.25">
      <c r="A789" s="8"/>
      <c r="B789" s="9"/>
      <c r="C789" s="9"/>
      <c r="D789" s="9"/>
      <c r="E789" s="9"/>
      <c r="F789" s="9"/>
      <c r="G789" s="9"/>
      <c r="H789" s="2"/>
    </row>
    <row r="790" spans="1:12" x14ac:dyDescent="0.25">
      <c r="A790" s="8"/>
      <c r="B790" s="9"/>
      <c r="C790" s="9"/>
      <c r="D790" s="9"/>
      <c r="E790" s="9"/>
      <c r="F790" s="9"/>
      <c r="G790" s="9"/>
      <c r="H790" s="2"/>
    </row>
    <row r="791" spans="1:12" x14ac:dyDescent="0.25">
      <c r="A791" s="8"/>
      <c r="B791" s="9"/>
      <c r="C791" s="9"/>
      <c r="D791" s="9"/>
      <c r="E791" s="9"/>
      <c r="F791" s="9"/>
      <c r="G791" s="9"/>
      <c r="H791" s="2"/>
    </row>
    <row r="792" spans="1:12" x14ac:dyDescent="0.25">
      <c r="A792" s="8"/>
      <c r="B792" s="9"/>
      <c r="C792" s="9"/>
      <c r="D792" s="9"/>
      <c r="E792" s="9"/>
      <c r="F792" s="9"/>
      <c r="G792" s="9"/>
      <c r="H792" s="2"/>
    </row>
    <row r="793" spans="1:12" ht="67.5" customHeight="1" x14ac:dyDescent="0.25">
      <c r="A793" s="311" t="s">
        <v>19</v>
      </c>
      <c r="B793" s="311"/>
      <c r="C793" s="311"/>
      <c r="D793" s="311"/>
      <c r="E793" s="311"/>
      <c r="F793" s="311"/>
      <c r="G793" s="311"/>
      <c r="H793" s="2"/>
    </row>
    <row r="794" spans="1:12" x14ac:dyDescent="0.25">
      <c r="A794" s="51"/>
      <c r="B794" s="51"/>
      <c r="C794" s="51"/>
      <c r="D794" s="51"/>
      <c r="E794" s="51"/>
      <c r="F794" s="51"/>
      <c r="G794" s="51"/>
      <c r="H794" s="2"/>
    </row>
    <row r="795" spans="1:12" x14ac:dyDescent="0.25">
      <c r="A795" s="312" t="s">
        <v>1</v>
      </c>
      <c r="B795" s="312" t="s">
        <v>2</v>
      </c>
      <c r="C795" s="312" t="s">
        <v>3</v>
      </c>
      <c r="D795" s="312"/>
      <c r="E795" s="312"/>
      <c r="F795" s="312"/>
      <c r="G795" s="312"/>
      <c r="H795" s="2"/>
    </row>
    <row r="796" spans="1:12" x14ac:dyDescent="0.25">
      <c r="A796" s="312"/>
      <c r="B796" s="312"/>
      <c r="C796" s="171">
        <v>2026</v>
      </c>
      <c r="D796" s="171">
        <v>2027</v>
      </c>
      <c r="E796" s="171">
        <v>2028</v>
      </c>
      <c r="F796" s="171">
        <v>2029</v>
      </c>
      <c r="G796" s="171" t="s">
        <v>4</v>
      </c>
      <c r="H796" s="2"/>
    </row>
    <row r="797" spans="1:12" x14ac:dyDescent="0.25">
      <c r="A797" s="141" t="s">
        <v>5</v>
      </c>
      <c r="B797" s="152">
        <v>4</v>
      </c>
      <c r="C797" s="150" t="s">
        <v>0</v>
      </c>
      <c r="D797" s="150" t="s">
        <v>0</v>
      </c>
      <c r="E797" s="150" t="s">
        <v>0</v>
      </c>
      <c r="F797" s="150" t="s">
        <v>0</v>
      </c>
      <c r="G797" s="150" t="s">
        <v>0</v>
      </c>
      <c r="H797" s="2"/>
      <c r="J797" s="255" t="s">
        <v>179</v>
      </c>
      <c r="K797" s="328" t="s">
        <v>180</v>
      </c>
      <c r="L797" s="328" t="s">
        <v>31</v>
      </c>
    </row>
    <row r="798" spans="1:12" x14ac:dyDescent="0.25">
      <c r="A798" s="141" t="s">
        <v>6</v>
      </c>
      <c r="B798" s="152">
        <v>4</v>
      </c>
      <c r="C798" s="150" t="s">
        <v>0</v>
      </c>
      <c r="D798" s="150" t="s">
        <v>0</v>
      </c>
      <c r="E798" s="150" t="s">
        <v>0</v>
      </c>
      <c r="F798" s="150" t="s">
        <v>0</v>
      </c>
      <c r="G798" s="150" t="s">
        <v>0</v>
      </c>
      <c r="H798" s="2"/>
      <c r="J798" s="256" t="s">
        <v>181</v>
      </c>
      <c r="K798" s="329"/>
      <c r="L798" s="329"/>
    </row>
    <row r="799" spans="1:12" x14ac:dyDescent="0.25">
      <c r="A799" s="141" t="s">
        <v>7</v>
      </c>
      <c r="B799" s="152">
        <v>16</v>
      </c>
      <c r="C799" s="150" t="s">
        <v>0</v>
      </c>
      <c r="D799" s="150" t="s">
        <v>0</v>
      </c>
      <c r="E799" s="150" t="s">
        <v>0</v>
      </c>
      <c r="F799" s="150" t="s">
        <v>0</v>
      </c>
      <c r="G799" s="150" t="s">
        <v>0</v>
      </c>
      <c r="H799" s="2"/>
      <c r="J799" s="81">
        <v>2026</v>
      </c>
      <c r="K799" s="81">
        <v>3.64</v>
      </c>
      <c r="L799" s="81">
        <f>3.64/100+1</f>
        <v>1.0364</v>
      </c>
    </row>
    <row r="800" spans="1:12" x14ac:dyDescent="0.25">
      <c r="A800" s="141" t="s">
        <v>8</v>
      </c>
      <c r="B800" s="152">
        <v>482</v>
      </c>
      <c r="C800" s="150" t="s">
        <v>0</v>
      </c>
      <c r="D800" s="150" t="s">
        <v>0</v>
      </c>
      <c r="E800" s="150" t="s">
        <v>0</v>
      </c>
      <c r="F800" s="150" t="s">
        <v>0</v>
      </c>
      <c r="G800" s="150" t="s">
        <v>0</v>
      </c>
      <c r="H800" s="2"/>
      <c r="J800" s="81">
        <v>2027</v>
      </c>
      <c r="K800" s="81">
        <v>3.3</v>
      </c>
      <c r="L800" s="81">
        <f>3.3/100+1</f>
        <v>1.0329999999999999</v>
      </c>
    </row>
    <row r="801" spans="1:12" x14ac:dyDescent="0.25">
      <c r="A801" s="141" t="s">
        <v>9</v>
      </c>
      <c r="B801" s="197" t="s">
        <v>548</v>
      </c>
      <c r="C801" s="150" t="s">
        <v>0</v>
      </c>
      <c r="D801" s="150" t="s">
        <v>0</v>
      </c>
      <c r="E801" s="150" t="s">
        <v>0</v>
      </c>
      <c r="F801" s="150" t="s">
        <v>0</v>
      </c>
      <c r="G801" s="150" t="s">
        <v>0</v>
      </c>
      <c r="H801" s="2"/>
      <c r="J801" s="81">
        <v>2028</v>
      </c>
      <c r="K801" s="82">
        <v>3</v>
      </c>
      <c r="L801" s="83">
        <f>3/100+1</f>
        <v>1.03</v>
      </c>
    </row>
    <row r="802" spans="1:12" x14ac:dyDescent="0.25">
      <c r="A802" s="181" t="s">
        <v>10</v>
      </c>
      <c r="B802" s="150" t="s">
        <v>555</v>
      </c>
      <c r="C802" s="246">
        <v>50000</v>
      </c>
      <c r="D802" s="246">
        <f>C802*L800</f>
        <v>51649.999999999993</v>
      </c>
      <c r="E802" s="246">
        <f>D802*L801</f>
        <v>53199.499999999993</v>
      </c>
      <c r="F802" s="246">
        <f>E802*L802</f>
        <v>54795.484999999993</v>
      </c>
      <c r="G802" s="265">
        <f>C802+D802+E802+F802</f>
        <v>209644.98499999999</v>
      </c>
      <c r="H802" s="2"/>
      <c r="J802" s="81">
        <v>2029</v>
      </c>
      <c r="K802" s="82">
        <v>3</v>
      </c>
      <c r="L802" s="83">
        <f>3/100+1</f>
        <v>1.03</v>
      </c>
    </row>
    <row r="803" spans="1:12" ht="15" customHeight="1" x14ac:dyDescent="0.25">
      <c r="A803" s="141" t="s">
        <v>18</v>
      </c>
      <c r="B803" s="152">
        <v>1500</v>
      </c>
      <c r="C803" s="193"/>
      <c r="D803" s="193"/>
      <c r="E803" s="193"/>
      <c r="F803" s="193"/>
      <c r="G803" s="193"/>
      <c r="H803" s="2"/>
    </row>
    <row r="804" spans="1:12" ht="39.75" customHeight="1" x14ac:dyDescent="0.25">
      <c r="A804" s="141" t="s">
        <v>11</v>
      </c>
      <c r="B804" s="314" t="s">
        <v>542</v>
      </c>
      <c r="C804" s="314"/>
      <c r="D804" s="314"/>
      <c r="E804" s="314"/>
      <c r="F804" s="314"/>
      <c r="G804" s="314"/>
      <c r="H804" s="2"/>
    </row>
    <row r="805" spans="1:12" x14ac:dyDescent="0.25">
      <c r="A805" s="141" t="s">
        <v>12</v>
      </c>
      <c r="B805" s="314" t="s">
        <v>543</v>
      </c>
      <c r="C805" s="314"/>
      <c r="D805" s="314"/>
      <c r="E805" s="314"/>
      <c r="F805" s="314"/>
      <c r="G805" s="314"/>
      <c r="H805" s="2"/>
    </row>
    <row r="806" spans="1:12" x14ac:dyDescent="0.25">
      <c r="A806" s="296" t="s">
        <v>13</v>
      </c>
      <c r="B806" s="170" t="s">
        <v>27</v>
      </c>
      <c r="C806" s="170" t="s">
        <v>397</v>
      </c>
      <c r="D806" s="170" t="s">
        <v>29</v>
      </c>
      <c r="E806" s="312" t="s">
        <v>152</v>
      </c>
      <c r="F806" s="312"/>
      <c r="G806" s="312"/>
      <c r="H806" s="2"/>
    </row>
    <row r="807" spans="1:12" ht="25.5" customHeight="1" x14ac:dyDescent="0.25">
      <c r="A807" s="298"/>
      <c r="B807" s="150" t="s">
        <v>550</v>
      </c>
      <c r="C807" s="118" t="s">
        <v>545</v>
      </c>
      <c r="D807" s="154">
        <v>45657</v>
      </c>
      <c r="E807" s="303">
        <v>4</v>
      </c>
      <c r="F807" s="303"/>
      <c r="G807" s="303"/>
      <c r="H807" s="2"/>
    </row>
    <row r="808" spans="1:12" x14ac:dyDescent="0.25">
      <c r="A808" s="221" t="s">
        <v>14</v>
      </c>
      <c r="B808" s="118" t="s">
        <v>551</v>
      </c>
      <c r="C808" s="129">
        <v>1</v>
      </c>
      <c r="D808" s="129">
        <v>1</v>
      </c>
      <c r="E808" s="129">
        <v>1</v>
      </c>
      <c r="F808" s="129">
        <v>1</v>
      </c>
      <c r="G808" s="134">
        <v>4</v>
      </c>
      <c r="H808" s="2"/>
    </row>
    <row r="809" spans="1:12" x14ac:dyDescent="0.25">
      <c r="A809" s="178" t="s">
        <v>15</v>
      </c>
      <c r="B809" s="179">
        <v>45657</v>
      </c>
      <c r="C809" s="118"/>
      <c r="D809" s="118"/>
      <c r="E809" s="118"/>
      <c r="F809" s="118"/>
      <c r="G809" s="118"/>
      <c r="H809" s="2"/>
    </row>
    <row r="810" spans="1:12" x14ac:dyDescent="0.25">
      <c r="A810" s="178" t="s">
        <v>16</v>
      </c>
      <c r="B810" s="118" t="s">
        <v>26</v>
      </c>
      <c r="C810" s="118"/>
      <c r="D810" s="118"/>
      <c r="E810" s="118"/>
      <c r="F810" s="118"/>
      <c r="G810" s="118"/>
      <c r="H810" s="2"/>
    </row>
    <row r="811" spans="1:12" x14ac:dyDescent="0.25">
      <c r="A811" s="178" t="s">
        <v>17</v>
      </c>
      <c r="B811" s="118" t="s">
        <v>552</v>
      </c>
      <c r="C811" s="118"/>
      <c r="D811" s="118"/>
      <c r="E811" s="118"/>
      <c r="F811" s="118"/>
      <c r="G811" s="118"/>
      <c r="H811" s="2"/>
    </row>
    <row r="812" spans="1:12" x14ac:dyDescent="0.25">
      <c r="A812" s="8"/>
      <c r="B812" s="9"/>
      <c r="C812" s="9"/>
      <c r="D812" s="9"/>
      <c r="E812" s="9"/>
      <c r="F812" s="9"/>
      <c r="G812" s="9"/>
      <c r="H812" s="2"/>
    </row>
    <row r="813" spans="1:12" x14ac:dyDescent="0.25">
      <c r="A813" s="8"/>
      <c r="B813" s="9"/>
      <c r="C813" s="9"/>
      <c r="D813" s="9"/>
      <c r="E813" s="9"/>
      <c r="F813" s="9"/>
      <c r="G813" s="9"/>
      <c r="H813" s="2"/>
    </row>
    <row r="814" spans="1:12" x14ac:dyDescent="0.25">
      <c r="A814" s="8"/>
      <c r="B814" s="9"/>
      <c r="C814" s="9"/>
      <c r="D814" s="9"/>
      <c r="E814" s="9"/>
      <c r="F814" s="9"/>
      <c r="G814" s="9"/>
      <c r="H814" s="2"/>
    </row>
    <row r="815" spans="1:12" x14ac:dyDescent="0.25">
      <c r="A815" s="8"/>
      <c r="B815" s="9"/>
      <c r="C815" s="9"/>
      <c r="D815" s="9"/>
      <c r="E815" s="9"/>
      <c r="F815" s="9"/>
      <c r="G815" s="9"/>
      <c r="H815" s="2"/>
    </row>
    <row r="816" spans="1:12" x14ac:dyDescent="0.25">
      <c r="A816" s="8"/>
      <c r="B816" s="9"/>
      <c r="C816" s="9"/>
      <c r="D816" s="9"/>
      <c r="E816" s="9"/>
      <c r="F816" s="9"/>
      <c r="G816" s="9"/>
      <c r="H816" s="2"/>
    </row>
    <row r="817" spans="1:12" x14ac:dyDescent="0.25">
      <c r="A817" s="8"/>
      <c r="B817" s="9"/>
      <c r="C817" s="9"/>
      <c r="D817" s="9"/>
      <c r="E817" s="9"/>
      <c r="F817" s="9"/>
      <c r="G817" s="9"/>
      <c r="H817" s="2"/>
    </row>
    <row r="818" spans="1:12" x14ac:dyDescent="0.25">
      <c r="A818" s="8"/>
      <c r="B818" s="9"/>
      <c r="C818" s="9"/>
      <c r="D818" s="9"/>
      <c r="E818" s="9"/>
      <c r="F818" s="9"/>
      <c r="G818" s="9"/>
      <c r="H818" s="2"/>
    </row>
    <row r="819" spans="1:12" x14ac:dyDescent="0.25">
      <c r="A819" s="8"/>
      <c r="B819" s="9"/>
      <c r="C819" s="9"/>
      <c r="D819" s="9"/>
      <c r="E819" s="9"/>
      <c r="F819" s="9"/>
      <c r="G819" s="9"/>
      <c r="H819" s="2"/>
    </row>
    <row r="820" spans="1:12" ht="66.75" customHeight="1" x14ac:dyDescent="0.25">
      <c r="A820" s="311" t="s">
        <v>19</v>
      </c>
      <c r="B820" s="311"/>
      <c r="C820" s="311"/>
      <c r="D820" s="311"/>
      <c r="E820" s="311"/>
      <c r="F820" s="311"/>
      <c r="G820" s="311"/>
      <c r="H820" s="2"/>
    </row>
    <row r="821" spans="1:12" x14ac:dyDescent="0.25">
      <c r="A821" s="51"/>
      <c r="B821" s="51"/>
      <c r="C821" s="51"/>
      <c r="D821" s="51"/>
      <c r="E821" s="51"/>
      <c r="F821" s="51"/>
      <c r="G821" s="51"/>
      <c r="H821" s="2"/>
    </row>
    <row r="822" spans="1:12" x14ac:dyDescent="0.25">
      <c r="A822" s="312" t="s">
        <v>1</v>
      </c>
      <c r="B822" s="312" t="s">
        <v>2</v>
      </c>
      <c r="C822" s="312" t="s">
        <v>3</v>
      </c>
      <c r="D822" s="312"/>
      <c r="E822" s="312"/>
      <c r="F822" s="312"/>
      <c r="G822" s="312"/>
      <c r="H822" s="2"/>
    </row>
    <row r="823" spans="1:12" x14ac:dyDescent="0.25">
      <c r="A823" s="312"/>
      <c r="B823" s="312"/>
      <c r="C823" s="171">
        <v>2026</v>
      </c>
      <c r="D823" s="171">
        <v>2027</v>
      </c>
      <c r="E823" s="171">
        <v>2028</v>
      </c>
      <c r="F823" s="171">
        <v>2029</v>
      </c>
      <c r="G823" s="171" t="s">
        <v>4</v>
      </c>
      <c r="H823" s="2"/>
    </row>
    <row r="824" spans="1:12" x14ac:dyDescent="0.25">
      <c r="A824" s="141" t="s">
        <v>5</v>
      </c>
      <c r="B824" s="152">
        <v>4</v>
      </c>
      <c r="C824" s="150" t="s">
        <v>0</v>
      </c>
      <c r="D824" s="150" t="s">
        <v>0</v>
      </c>
      <c r="E824" s="150" t="s">
        <v>0</v>
      </c>
      <c r="F824" s="150" t="s">
        <v>0</v>
      </c>
      <c r="G824" s="150" t="s">
        <v>0</v>
      </c>
      <c r="H824" s="2"/>
    </row>
    <row r="825" spans="1:12" x14ac:dyDescent="0.25">
      <c r="A825" s="141" t="s">
        <v>6</v>
      </c>
      <c r="B825" s="152">
        <v>5</v>
      </c>
      <c r="C825" s="150" t="s">
        <v>0</v>
      </c>
      <c r="D825" s="150" t="s">
        <v>0</v>
      </c>
      <c r="E825" s="150" t="s">
        <v>0</v>
      </c>
      <c r="F825" s="150" t="s">
        <v>0</v>
      </c>
      <c r="G825" s="150" t="s">
        <v>0</v>
      </c>
      <c r="H825" s="2"/>
      <c r="J825" s="255" t="s">
        <v>179</v>
      </c>
      <c r="K825" s="328" t="s">
        <v>180</v>
      </c>
      <c r="L825" s="328" t="s">
        <v>31</v>
      </c>
    </row>
    <row r="826" spans="1:12" x14ac:dyDescent="0.25">
      <c r="A826" s="141" t="s">
        <v>7</v>
      </c>
      <c r="B826" s="152">
        <v>17</v>
      </c>
      <c r="C826" s="150" t="s">
        <v>0</v>
      </c>
      <c r="D826" s="150" t="s">
        <v>0</v>
      </c>
      <c r="E826" s="150" t="s">
        <v>0</v>
      </c>
      <c r="F826" s="150" t="s">
        <v>0</v>
      </c>
      <c r="G826" s="150" t="s">
        <v>0</v>
      </c>
      <c r="H826" s="2"/>
      <c r="J826" s="256" t="s">
        <v>181</v>
      </c>
      <c r="K826" s="329"/>
      <c r="L826" s="329"/>
    </row>
    <row r="827" spans="1:12" x14ac:dyDescent="0.25">
      <c r="A827" s="141" t="s">
        <v>8</v>
      </c>
      <c r="B827" s="152">
        <v>511</v>
      </c>
      <c r="C827" s="150" t="s">
        <v>0</v>
      </c>
      <c r="D827" s="150" t="s">
        <v>0</v>
      </c>
      <c r="E827" s="150" t="s">
        <v>0</v>
      </c>
      <c r="F827" s="150" t="s">
        <v>0</v>
      </c>
      <c r="G827" s="150" t="s">
        <v>0</v>
      </c>
      <c r="H827" s="2"/>
      <c r="J827" s="81">
        <v>2026</v>
      </c>
      <c r="K827" s="81">
        <v>3.64</v>
      </c>
      <c r="L827" s="81">
        <f>3.64/100+1</f>
        <v>1.0364</v>
      </c>
    </row>
    <row r="828" spans="1:12" x14ac:dyDescent="0.25">
      <c r="A828" s="141" t="s">
        <v>9</v>
      </c>
      <c r="B828" s="197" t="s">
        <v>564</v>
      </c>
      <c r="C828" s="150" t="s">
        <v>0</v>
      </c>
      <c r="D828" s="150" t="s">
        <v>0</v>
      </c>
      <c r="E828" s="150" t="s">
        <v>0</v>
      </c>
      <c r="F828" s="150" t="s">
        <v>0</v>
      </c>
      <c r="G828" s="150" t="s">
        <v>0</v>
      </c>
      <c r="H828" s="2"/>
      <c r="J828" s="81">
        <v>2027</v>
      </c>
      <c r="K828" s="81">
        <v>3.3</v>
      </c>
      <c r="L828" s="81">
        <f>3.3/100+1</f>
        <v>1.0329999999999999</v>
      </c>
    </row>
    <row r="829" spans="1:12" x14ac:dyDescent="0.25">
      <c r="A829" s="181" t="s">
        <v>10</v>
      </c>
      <c r="B829" s="150" t="s">
        <v>556</v>
      </c>
      <c r="C829" s="246">
        <v>80000</v>
      </c>
      <c r="D829" s="246">
        <f>C829*L828</f>
        <v>82640</v>
      </c>
      <c r="E829" s="246">
        <f>D829*L829</f>
        <v>85119.2</v>
      </c>
      <c r="F829" s="246">
        <f>E829*L830</f>
        <v>87672.775999999998</v>
      </c>
      <c r="G829" s="265">
        <f>C829+D829+E829+F829</f>
        <v>335431.97600000002</v>
      </c>
      <c r="H829" s="2"/>
      <c r="J829" s="81">
        <v>2028</v>
      </c>
      <c r="K829" s="82">
        <v>3</v>
      </c>
      <c r="L829" s="83">
        <f>3/100+1</f>
        <v>1.03</v>
      </c>
    </row>
    <row r="830" spans="1:12" x14ac:dyDescent="0.25">
      <c r="A830" s="141" t="s">
        <v>18</v>
      </c>
      <c r="B830" s="152">
        <v>1500</v>
      </c>
      <c r="C830" s="193"/>
      <c r="D830" s="193"/>
      <c r="E830" s="193"/>
      <c r="F830" s="193"/>
      <c r="G830" s="193"/>
      <c r="H830" s="2"/>
      <c r="J830" s="81">
        <v>2029</v>
      </c>
      <c r="K830" s="82">
        <v>3</v>
      </c>
      <c r="L830" s="83">
        <f>3/100+1</f>
        <v>1.03</v>
      </c>
    </row>
    <row r="831" spans="1:12" ht="27.75" customHeight="1" x14ac:dyDescent="0.25">
      <c r="A831" s="141" t="s">
        <v>11</v>
      </c>
      <c r="B831" s="314" t="s">
        <v>557</v>
      </c>
      <c r="C831" s="314"/>
      <c r="D831" s="314"/>
      <c r="E831" s="314"/>
      <c r="F831" s="314"/>
      <c r="G831" s="314"/>
      <c r="H831" s="2"/>
    </row>
    <row r="832" spans="1:12" x14ac:dyDescent="0.25">
      <c r="A832" s="141" t="s">
        <v>12</v>
      </c>
      <c r="B832" s="314" t="s">
        <v>558</v>
      </c>
      <c r="C832" s="314"/>
      <c r="D832" s="314"/>
      <c r="E832" s="314"/>
      <c r="F832" s="314"/>
      <c r="G832" s="314"/>
      <c r="H832" s="2"/>
    </row>
    <row r="833" spans="1:8" x14ac:dyDescent="0.25">
      <c r="A833" s="296" t="s">
        <v>13</v>
      </c>
      <c r="B833" s="170" t="s">
        <v>324</v>
      </c>
      <c r="C833" s="170" t="s">
        <v>397</v>
      </c>
      <c r="D833" s="170" t="s">
        <v>29</v>
      </c>
      <c r="E833" s="312" t="s">
        <v>152</v>
      </c>
      <c r="F833" s="312"/>
      <c r="G833" s="312"/>
      <c r="H833" s="2"/>
    </row>
    <row r="834" spans="1:8" x14ac:dyDescent="0.25">
      <c r="A834" s="298"/>
      <c r="B834" s="120" t="s">
        <v>559</v>
      </c>
      <c r="C834" s="129" t="s">
        <v>334</v>
      </c>
      <c r="D834" s="156">
        <v>46022</v>
      </c>
      <c r="E834" s="303">
        <v>32</v>
      </c>
      <c r="F834" s="303"/>
      <c r="G834" s="303"/>
      <c r="H834" s="2"/>
    </row>
    <row r="835" spans="1:8" ht="23.25" x14ac:dyDescent="0.25">
      <c r="A835" s="389" t="s">
        <v>14</v>
      </c>
      <c r="B835" s="127" t="s">
        <v>560</v>
      </c>
      <c r="C835" s="129" t="s">
        <v>297</v>
      </c>
      <c r="D835" s="156">
        <v>46022</v>
      </c>
      <c r="E835" s="302">
        <v>0.95</v>
      </c>
      <c r="F835" s="303"/>
      <c r="G835" s="303"/>
      <c r="H835" s="2"/>
    </row>
    <row r="836" spans="1:8" x14ac:dyDescent="0.25">
      <c r="A836" s="401"/>
      <c r="B836" s="118" t="s">
        <v>561</v>
      </c>
      <c r="C836" s="129">
        <v>32</v>
      </c>
      <c r="D836" s="129">
        <v>32</v>
      </c>
      <c r="E836" s="129">
        <v>32</v>
      </c>
      <c r="F836" s="129">
        <v>32</v>
      </c>
      <c r="G836" s="129">
        <v>32</v>
      </c>
      <c r="H836" s="2"/>
    </row>
    <row r="837" spans="1:8" x14ac:dyDescent="0.25">
      <c r="A837" s="390"/>
      <c r="B837" s="118" t="s">
        <v>562</v>
      </c>
      <c r="C837" s="130">
        <v>0.95</v>
      </c>
      <c r="D837" s="130">
        <v>0.95</v>
      </c>
      <c r="E837" s="130">
        <v>0.95</v>
      </c>
      <c r="F837" s="130">
        <v>0.95</v>
      </c>
      <c r="G837" s="130">
        <v>0.95</v>
      </c>
      <c r="H837" s="2"/>
    </row>
    <row r="838" spans="1:8" x14ac:dyDescent="0.25">
      <c r="A838" s="178" t="s">
        <v>15</v>
      </c>
      <c r="B838" s="159">
        <v>45657</v>
      </c>
      <c r="C838" s="118"/>
      <c r="D838" s="118"/>
      <c r="E838" s="118"/>
      <c r="F838" s="118"/>
      <c r="G838" s="118"/>
      <c r="H838" s="2"/>
    </row>
    <row r="839" spans="1:8" x14ac:dyDescent="0.25">
      <c r="A839" s="178" t="s">
        <v>16</v>
      </c>
      <c r="B839" s="120" t="s">
        <v>26</v>
      </c>
      <c r="C839" s="120"/>
      <c r="D839" s="120"/>
      <c r="E839" s="120"/>
      <c r="F839" s="120"/>
      <c r="G839" s="120"/>
      <c r="H839" s="2"/>
    </row>
    <row r="840" spans="1:8" x14ac:dyDescent="0.25">
      <c r="A840" s="178" t="s">
        <v>17</v>
      </c>
      <c r="B840" s="120" t="s">
        <v>563</v>
      </c>
      <c r="C840" s="120"/>
      <c r="D840" s="120"/>
      <c r="E840" s="120"/>
      <c r="F840" s="120"/>
      <c r="G840" s="120"/>
      <c r="H840" s="2"/>
    </row>
    <row r="841" spans="1:8" x14ac:dyDescent="0.25">
      <c r="A841" s="8"/>
      <c r="B841" s="9"/>
      <c r="C841" s="9"/>
      <c r="D841" s="9"/>
      <c r="E841" s="9"/>
      <c r="F841" s="9"/>
      <c r="G841" s="9"/>
      <c r="H841" s="2"/>
    </row>
    <row r="842" spans="1:8" x14ac:dyDescent="0.25">
      <c r="A842" s="8"/>
      <c r="B842" s="9"/>
      <c r="C842" s="9"/>
      <c r="D842" s="9"/>
      <c r="E842" s="9"/>
      <c r="F842" s="9"/>
      <c r="G842" s="9"/>
      <c r="H842" s="2"/>
    </row>
    <row r="843" spans="1:8" x14ac:dyDescent="0.25">
      <c r="A843" s="8"/>
      <c r="B843" s="9"/>
      <c r="C843" s="9"/>
      <c r="D843" s="9"/>
      <c r="E843" s="9"/>
      <c r="F843" s="9"/>
      <c r="G843" s="9"/>
      <c r="H843" s="2"/>
    </row>
    <row r="844" spans="1:8" x14ac:dyDescent="0.25">
      <c r="A844" s="8"/>
      <c r="B844" s="9"/>
      <c r="C844" s="9"/>
      <c r="D844" s="9"/>
      <c r="E844" s="9"/>
      <c r="F844" s="9"/>
      <c r="G844" s="9"/>
      <c r="H844" s="2"/>
    </row>
    <row r="845" spans="1:8" x14ac:dyDescent="0.25">
      <c r="A845" s="8"/>
      <c r="B845" s="9"/>
      <c r="C845" s="9"/>
      <c r="D845" s="9"/>
      <c r="E845" s="9"/>
      <c r="F845" s="9"/>
      <c r="G845" s="9"/>
      <c r="H845" s="2"/>
    </row>
    <row r="846" spans="1:8" x14ac:dyDescent="0.25">
      <c r="A846" s="8"/>
      <c r="B846" s="9"/>
      <c r="C846" s="9"/>
      <c r="D846" s="9"/>
      <c r="E846" s="9"/>
      <c r="F846" s="9"/>
      <c r="G846" s="9"/>
      <c r="H846" s="2"/>
    </row>
    <row r="847" spans="1:8" x14ac:dyDescent="0.25">
      <c r="A847" s="8"/>
      <c r="B847" s="9"/>
      <c r="C847" s="9"/>
      <c r="D847" s="9"/>
      <c r="E847" s="9"/>
      <c r="F847" s="9"/>
      <c r="G847" s="9"/>
      <c r="H847" s="2"/>
    </row>
    <row r="848" spans="1:8" ht="66" customHeight="1" x14ac:dyDescent="0.25">
      <c r="A848" s="311" t="s">
        <v>19</v>
      </c>
      <c r="B848" s="311"/>
      <c r="C848" s="311"/>
      <c r="D848" s="311"/>
      <c r="E848" s="311"/>
      <c r="F848" s="311"/>
      <c r="G848" s="311"/>
      <c r="H848" s="2"/>
    </row>
    <row r="849" spans="1:12" x14ac:dyDescent="0.25">
      <c r="A849" s="51"/>
      <c r="B849" s="51"/>
      <c r="C849" s="51"/>
      <c r="D849" s="51"/>
      <c r="E849" s="51"/>
      <c r="F849" s="51"/>
      <c r="G849" s="51"/>
      <c r="H849" s="2"/>
    </row>
    <row r="850" spans="1:12" x14ac:dyDescent="0.25">
      <c r="A850" s="396" t="s">
        <v>1</v>
      </c>
      <c r="B850" s="396" t="s">
        <v>2</v>
      </c>
      <c r="C850" s="393" t="s">
        <v>3</v>
      </c>
      <c r="D850" s="394"/>
      <c r="E850" s="394"/>
      <c r="F850" s="394"/>
      <c r="G850" s="395"/>
      <c r="H850" s="2"/>
    </row>
    <row r="851" spans="1:12" x14ac:dyDescent="0.25">
      <c r="A851" s="397"/>
      <c r="B851" s="397"/>
      <c r="C851" s="171">
        <v>2026</v>
      </c>
      <c r="D851" s="171">
        <v>2027</v>
      </c>
      <c r="E851" s="171">
        <v>2028</v>
      </c>
      <c r="F851" s="171">
        <v>2029</v>
      </c>
      <c r="G851" s="171" t="s">
        <v>4</v>
      </c>
      <c r="H851" s="2"/>
    </row>
    <row r="852" spans="1:12" x14ac:dyDescent="0.25">
      <c r="A852" s="141" t="s">
        <v>5</v>
      </c>
      <c r="B852" s="152">
        <v>4</v>
      </c>
      <c r="C852" s="150" t="s">
        <v>0</v>
      </c>
      <c r="D852" s="150" t="s">
        <v>0</v>
      </c>
      <c r="E852" s="150" t="s">
        <v>0</v>
      </c>
      <c r="F852" s="150" t="s">
        <v>0</v>
      </c>
      <c r="G852" s="150" t="s">
        <v>0</v>
      </c>
      <c r="H852" s="2"/>
    </row>
    <row r="853" spans="1:12" x14ac:dyDescent="0.25">
      <c r="A853" s="141" t="s">
        <v>6</v>
      </c>
      <c r="B853" s="152">
        <v>5</v>
      </c>
      <c r="C853" s="150" t="s">
        <v>0</v>
      </c>
      <c r="D853" s="150" t="s">
        <v>0</v>
      </c>
      <c r="E853" s="150" t="s">
        <v>0</v>
      </c>
      <c r="F853" s="150" t="s">
        <v>0</v>
      </c>
      <c r="G853" s="150" t="s">
        <v>0</v>
      </c>
      <c r="H853" s="2"/>
      <c r="J853" s="255" t="s">
        <v>179</v>
      </c>
      <c r="K853" s="328" t="s">
        <v>180</v>
      </c>
      <c r="L853" s="328" t="s">
        <v>31</v>
      </c>
    </row>
    <row r="854" spans="1:12" x14ac:dyDescent="0.25">
      <c r="A854" s="141" t="s">
        <v>7</v>
      </c>
      <c r="B854" s="152">
        <v>17</v>
      </c>
      <c r="C854" s="150" t="s">
        <v>0</v>
      </c>
      <c r="D854" s="150" t="s">
        <v>0</v>
      </c>
      <c r="E854" s="150" t="s">
        <v>0</v>
      </c>
      <c r="F854" s="150" t="s">
        <v>0</v>
      </c>
      <c r="G854" s="150" t="s">
        <v>0</v>
      </c>
      <c r="H854" s="2"/>
      <c r="J854" s="256" t="s">
        <v>181</v>
      </c>
      <c r="K854" s="329"/>
      <c r="L854" s="329"/>
    </row>
    <row r="855" spans="1:12" x14ac:dyDescent="0.25">
      <c r="A855" s="141" t="s">
        <v>8</v>
      </c>
      <c r="B855" s="152">
        <v>511</v>
      </c>
      <c r="C855" s="150" t="s">
        <v>0</v>
      </c>
      <c r="D855" s="150" t="s">
        <v>0</v>
      </c>
      <c r="E855" s="150" t="s">
        <v>0</v>
      </c>
      <c r="F855" s="150" t="s">
        <v>0</v>
      </c>
      <c r="G855" s="150" t="s">
        <v>0</v>
      </c>
      <c r="H855" s="2"/>
      <c r="J855" s="81">
        <v>2026</v>
      </c>
      <c r="K855" s="81">
        <v>3.64</v>
      </c>
      <c r="L855" s="81">
        <f>3.64/100+1</f>
        <v>1.0364</v>
      </c>
    </row>
    <row r="856" spans="1:12" x14ac:dyDescent="0.25">
      <c r="A856" s="141" t="s">
        <v>9</v>
      </c>
      <c r="B856" s="197" t="s">
        <v>564</v>
      </c>
      <c r="C856" s="150" t="s">
        <v>0</v>
      </c>
      <c r="D856" s="150" t="s">
        <v>0</v>
      </c>
      <c r="E856" s="150" t="s">
        <v>0</v>
      </c>
      <c r="F856" s="150" t="s">
        <v>0</v>
      </c>
      <c r="G856" s="150" t="s">
        <v>0</v>
      </c>
      <c r="H856" s="2"/>
      <c r="J856" s="81">
        <v>2027</v>
      </c>
      <c r="K856" s="81">
        <v>3.3</v>
      </c>
      <c r="L856" s="81">
        <f>3.3/100+1</f>
        <v>1.0329999999999999</v>
      </c>
    </row>
    <row r="857" spans="1:12" x14ac:dyDescent="0.25">
      <c r="A857" s="296" t="s">
        <v>10</v>
      </c>
      <c r="B857" s="150" t="s">
        <v>565</v>
      </c>
      <c r="C857" s="246">
        <v>80000</v>
      </c>
      <c r="D857" s="246">
        <f>C857*L856</f>
        <v>82640</v>
      </c>
      <c r="E857" s="246">
        <f>D857*L857</f>
        <v>85119.2</v>
      </c>
      <c r="F857" s="246">
        <f>E857*L858</f>
        <v>87672.775999999998</v>
      </c>
      <c r="G857" s="265">
        <f>C857+D857+E857+F857</f>
        <v>335431.97600000002</v>
      </c>
      <c r="H857" s="2"/>
      <c r="J857" s="81">
        <v>2028</v>
      </c>
      <c r="K857" s="82">
        <v>3</v>
      </c>
      <c r="L857" s="83">
        <f>3/100+1</f>
        <v>1.03</v>
      </c>
    </row>
    <row r="858" spans="1:12" ht="24" customHeight="1" x14ac:dyDescent="0.25">
      <c r="A858" s="297"/>
      <c r="B858" s="236" t="s">
        <v>621</v>
      </c>
      <c r="C858" s="246">
        <v>170000</v>
      </c>
      <c r="D858" s="246">
        <f>C858*L856</f>
        <v>175610</v>
      </c>
      <c r="E858" s="246">
        <f>D858*L857</f>
        <v>180878.30000000002</v>
      </c>
      <c r="F858" s="246">
        <f>E858*L858</f>
        <v>186304.64900000003</v>
      </c>
      <c r="G858" s="265">
        <f>C858+D858+E858+F858</f>
        <v>712792.94900000002</v>
      </c>
      <c r="H858" s="2"/>
      <c r="J858" s="81">
        <v>2029</v>
      </c>
      <c r="K858" s="82">
        <v>3</v>
      </c>
      <c r="L858" s="83">
        <f>3/100+1</f>
        <v>1.03</v>
      </c>
    </row>
    <row r="859" spans="1:12" ht="22.5" x14ac:dyDescent="0.25">
      <c r="A859" s="298"/>
      <c r="B859" s="236" t="s">
        <v>622</v>
      </c>
      <c r="C859" s="246">
        <v>50000</v>
      </c>
      <c r="D859" s="246">
        <f>C859*L856</f>
        <v>51649.999999999993</v>
      </c>
      <c r="E859" s="246">
        <f>D859*L857</f>
        <v>53199.499999999993</v>
      </c>
      <c r="F859" s="246">
        <f>E859*L858</f>
        <v>54795.484999999993</v>
      </c>
      <c r="G859" s="265">
        <f>C859+D859+E859+F859</f>
        <v>209644.98499999999</v>
      </c>
      <c r="H859" s="2"/>
    </row>
    <row r="860" spans="1:12" x14ac:dyDescent="0.25">
      <c r="A860" s="141" t="s">
        <v>18</v>
      </c>
      <c r="B860" s="152">
        <v>1500</v>
      </c>
      <c r="C860" s="193"/>
      <c r="D860" s="193"/>
      <c r="E860" s="193"/>
      <c r="F860" s="193"/>
      <c r="G860" s="193"/>
      <c r="H860" s="2"/>
    </row>
    <row r="861" spans="1:12" ht="33" customHeight="1" x14ac:dyDescent="0.25">
      <c r="A861" s="141" t="s">
        <v>11</v>
      </c>
      <c r="B861" s="314" t="s">
        <v>566</v>
      </c>
      <c r="C861" s="314"/>
      <c r="D861" s="314"/>
      <c r="E861" s="314"/>
      <c r="F861" s="314"/>
      <c r="G861" s="314"/>
      <c r="H861" s="2"/>
    </row>
    <row r="862" spans="1:12" x14ac:dyDescent="0.25">
      <c r="A862" s="141" t="s">
        <v>12</v>
      </c>
      <c r="B862" s="402" t="s">
        <v>558</v>
      </c>
      <c r="C862" s="402"/>
      <c r="D862" s="402"/>
      <c r="E862" s="402"/>
      <c r="F862" s="402"/>
      <c r="G862" s="402"/>
      <c r="H862" s="2"/>
    </row>
    <row r="863" spans="1:12" x14ac:dyDescent="0.25">
      <c r="A863" s="296" t="s">
        <v>13</v>
      </c>
      <c r="B863" s="122" t="s">
        <v>27</v>
      </c>
      <c r="C863" s="122" t="s">
        <v>397</v>
      </c>
      <c r="D863" s="122" t="s">
        <v>29</v>
      </c>
      <c r="E863" s="326" t="s">
        <v>152</v>
      </c>
      <c r="F863" s="326"/>
      <c r="G863" s="326"/>
      <c r="H863" s="2"/>
    </row>
    <row r="864" spans="1:12" x14ac:dyDescent="0.25">
      <c r="A864" s="297"/>
      <c r="B864" s="120" t="s">
        <v>567</v>
      </c>
      <c r="C864" s="171" t="s">
        <v>334</v>
      </c>
      <c r="D864" s="202">
        <v>45657</v>
      </c>
      <c r="E864" s="300">
        <v>5</v>
      </c>
      <c r="F864" s="300"/>
      <c r="G864" s="300"/>
      <c r="H864" s="2"/>
    </row>
    <row r="865" spans="1:12" x14ac:dyDescent="0.25">
      <c r="A865" s="297"/>
      <c r="B865" s="120" t="s">
        <v>568</v>
      </c>
      <c r="C865" s="155" t="s">
        <v>334</v>
      </c>
      <c r="D865" s="125">
        <v>45657</v>
      </c>
      <c r="E865" s="315">
        <v>220</v>
      </c>
      <c r="F865" s="315"/>
      <c r="G865" s="315"/>
      <c r="H865" s="2"/>
    </row>
    <row r="866" spans="1:12" x14ac:dyDescent="0.25">
      <c r="A866" s="298"/>
      <c r="B866" s="120" t="s">
        <v>569</v>
      </c>
      <c r="C866" s="129" t="s">
        <v>545</v>
      </c>
      <c r="D866" s="156">
        <v>45657</v>
      </c>
      <c r="E866" s="303" t="s">
        <v>570</v>
      </c>
      <c r="F866" s="303"/>
      <c r="G866" s="303"/>
      <c r="H866" s="2"/>
    </row>
    <row r="867" spans="1:12" x14ac:dyDescent="0.25">
      <c r="A867" s="389" t="s">
        <v>14</v>
      </c>
      <c r="B867" s="150" t="s">
        <v>571</v>
      </c>
      <c r="C867" s="129">
        <v>5</v>
      </c>
      <c r="D867" s="129">
        <v>5</v>
      </c>
      <c r="E867" s="129">
        <v>5</v>
      </c>
      <c r="F867" s="129">
        <v>5</v>
      </c>
      <c r="G867" s="129">
        <v>5</v>
      </c>
      <c r="H867" s="2"/>
    </row>
    <row r="868" spans="1:12" x14ac:dyDescent="0.25">
      <c r="A868" s="401"/>
      <c r="B868" s="120" t="s">
        <v>572</v>
      </c>
      <c r="C868" s="129">
        <v>79</v>
      </c>
      <c r="D868" s="129">
        <v>79</v>
      </c>
      <c r="E868" s="129">
        <v>79</v>
      </c>
      <c r="F868" s="129">
        <v>79</v>
      </c>
      <c r="G868" s="129">
        <v>79</v>
      </c>
      <c r="H868" s="2"/>
    </row>
    <row r="869" spans="1:12" x14ac:dyDescent="0.25">
      <c r="A869" s="390"/>
      <c r="B869" s="118" t="s">
        <v>573</v>
      </c>
      <c r="C869" s="303" t="s">
        <v>570</v>
      </c>
      <c r="D869" s="303"/>
      <c r="E869" s="303"/>
      <c r="F869" s="303"/>
      <c r="G869" s="303"/>
      <c r="H869" s="2"/>
    </row>
    <row r="870" spans="1:12" x14ac:dyDescent="0.25">
      <c r="A870" s="178" t="s">
        <v>15</v>
      </c>
      <c r="B870" s="179">
        <v>45657</v>
      </c>
      <c r="C870" s="118"/>
      <c r="D870" s="118"/>
      <c r="E870" s="118"/>
      <c r="F870" s="118"/>
      <c r="G870" s="118"/>
      <c r="H870" s="2"/>
    </row>
    <row r="871" spans="1:12" x14ac:dyDescent="0.25">
      <c r="A871" s="178" t="s">
        <v>16</v>
      </c>
      <c r="B871" s="120" t="s">
        <v>26</v>
      </c>
      <c r="C871" s="120"/>
      <c r="D871" s="120"/>
      <c r="E871" s="120"/>
      <c r="F871" s="120"/>
      <c r="G871" s="120"/>
      <c r="H871" s="2"/>
    </row>
    <row r="872" spans="1:12" x14ac:dyDescent="0.25">
      <c r="A872" s="178" t="s">
        <v>17</v>
      </c>
      <c r="B872" s="120" t="s">
        <v>574</v>
      </c>
      <c r="C872" s="120"/>
      <c r="D872" s="120"/>
      <c r="E872" s="120"/>
      <c r="F872" s="120"/>
      <c r="G872" s="120"/>
      <c r="H872" s="2"/>
    </row>
    <row r="873" spans="1:12" x14ac:dyDescent="0.25">
      <c r="A873" s="8"/>
      <c r="B873" s="9"/>
      <c r="C873" s="9"/>
      <c r="D873" s="9"/>
      <c r="E873" s="9"/>
      <c r="F873" s="9"/>
      <c r="G873" s="9"/>
      <c r="H873" s="2"/>
    </row>
    <row r="874" spans="1:12" x14ac:dyDescent="0.25">
      <c r="A874" s="8"/>
      <c r="B874" s="9"/>
      <c r="C874" s="9"/>
      <c r="D874" s="9"/>
      <c r="E874" s="9"/>
      <c r="F874" s="9"/>
      <c r="G874" s="9"/>
      <c r="H874" s="2"/>
    </row>
    <row r="875" spans="1:12" ht="60.75" customHeight="1" x14ac:dyDescent="0.25">
      <c r="A875" s="311" t="s">
        <v>19</v>
      </c>
      <c r="B875" s="311"/>
      <c r="C875" s="311"/>
      <c r="D875" s="311"/>
      <c r="E875" s="311"/>
      <c r="F875" s="311"/>
      <c r="G875" s="311"/>
      <c r="H875" s="2"/>
    </row>
    <row r="876" spans="1:12" x14ac:dyDescent="0.25">
      <c r="A876" s="51"/>
      <c r="B876" s="51"/>
      <c r="C876" s="51"/>
      <c r="D876" s="51"/>
      <c r="E876" s="51"/>
      <c r="F876" s="51"/>
      <c r="G876" s="51"/>
      <c r="H876" s="2"/>
    </row>
    <row r="877" spans="1:12" x14ac:dyDescent="0.25">
      <c r="A877" s="312" t="s">
        <v>1</v>
      </c>
      <c r="B877" s="312" t="s">
        <v>2</v>
      </c>
      <c r="C877" s="312" t="s">
        <v>3</v>
      </c>
      <c r="D877" s="312"/>
      <c r="E877" s="312"/>
      <c r="F877" s="312"/>
      <c r="G877" s="312"/>
      <c r="H877" s="2"/>
    </row>
    <row r="878" spans="1:12" x14ac:dyDescent="0.25">
      <c r="A878" s="312"/>
      <c r="B878" s="312"/>
      <c r="C878" s="171">
        <v>2026</v>
      </c>
      <c r="D878" s="171">
        <v>2027</v>
      </c>
      <c r="E878" s="171">
        <v>2028</v>
      </c>
      <c r="F878" s="171">
        <v>2029</v>
      </c>
      <c r="G878" s="171" t="s">
        <v>4</v>
      </c>
      <c r="H878" s="2"/>
      <c r="J878" s="255" t="s">
        <v>179</v>
      </c>
      <c r="K878" s="328" t="s">
        <v>180</v>
      </c>
      <c r="L878" s="328" t="s">
        <v>31</v>
      </c>
    </row>
    <row r="879" spans="1:12" x14ac:dyDescent="0.25">
      <c r="A879" s="141" t="s">
        <v>5</v>
      </c>
      <c r="B879" s="152">
        <v>4</v>
      </c>
      <c r="C879" s="150" t="s">
        <v>0</v>
      </c>
      <c r="D879" s="150" t="s">
        <v>0</v>
      </c>
      <c r="E879" s="150" t="s">
        <v>0</v>
      </c>
      <c r="F879" s="150" t="s">
        <v>0</v>
      </c>
      <c r="G879" s="150" t="s">
        <v>0</v>
      </c>
      <c r="H879" s="2"/>
      <c r="J879" s="256" t="s">
        <v>181</v>
      </c>
      <c r="K879" s="329"/>
      <c r="L879" s="329"/>
    </row>
    <row r="880" spans="1:12" x14ac:dyDescent="0.25">
      <c r="A880" s="141" t="s">
        <v>6</v>
      </c>
      <c r="B880" s="152">
        <v>6</v>
      </c>
      <c r="C880" s="150" t="s">
        <v>0</v>
      </c>
      <c r="D880" s="150" t="s">
        <v>0</v>
      </c>
      <c r="E880" s="150" t="s">
        <v>0</v>
      </c>
      <c r="F880" s="150" t="s">
        <v>0</v>
      </c>
      <c r="G880" s="150" t="s">
        <v>0</v>
      </c>
      <c r="H880" s="2"/>
      <c r="J880" s="81">
        <v>2026</v>
      </c>
      <c r="K880" s="81">
        <v>3.64</v>
      </c>
      <c r="L880" s="81">
        <f>3.64/100+1</f>
        <v>1.0364</v>
      </c>
    </row>
    <row r="881" spans="1:12" x14ac:dyDescent="0.25">
      <c r="A881" s="141" t="s">
        <v>7</v>
      </c>
      <c r="B881" s="152">
        <v>8</v>
      </c>
      <c r="C881" s="150" t="s">
        <v>0</v>
      </c>
      <c r="D881" s="150" t="s">
        <v>0</v>
      </c>
      <c r="E881" s="150" t="s">
        <v>0</v>
      </c>
      <c r="F881" s="150" t="s">
        <v>0</v>
      </c>
      <c r="G881" s="150" t="s">
        <v>0</v>
      </c>
      <c r="H881" s="2"/>
      <c r="J881" s="81">
        <v>2027</v>
      </c>
      <c r="K881" s="81">
        <v>3.3</v>
      </c>
      <c r="L881" s="81">
        <f>3.3/100+1</f>
        <v>1.0329999999999999</v>
      </c>
    </row>
    <row r="882" spans="1:12" x14ac:dyDescent="0.25">
      <c r="A882" s="141" t="s">
        <v>8</v>
      </c>
      <c r="B882" s="152">
        <v>241</v>
      </c>
      <c r="C882" s="150" t="s">
        <v>0</v>
      </c>
      <c r="D882" s="150" t="s">
        <v>0</v>
      </c>
      <c r="E882" s="150" t="s">
        <v>0</v>
      </c>
      <c r="F882" s="150" t="s">
        <v>0</v>
      </c>
      <c r="G882" s="150" t="s">
        <v>0</v>
      </c>
      <c r="H882" s="2"/>
      <c r="J882" s="81">
        <v>2028</v>
      </c>
      <c r="K882" s="82">
        <v>3</v>
      </c>
      <c r="L882" s="83">
        <f>3/100+1</f>
        <v>1.03</v>
      </c>
    </row>
    <row r="883" spans="1:12" x14ac:dyDescent="0.25">
      <c r="A883" s="141" t="s">
        <v>9</v>
      </c>
      <c r="B883" s="234" t="s">
        <v>592</v>
      </c>
      <c r="C883" s="150" t="s">
        <v>0</v>
      </c>
      <c r="D883" s="150" t="s">
        <v>0</v>
      </c>
      <c r="E883" s="150" t="s">
        <v>0</v>
      </c>
      <c r="F883" s="150" t="s">
        <v>0</v>
      </c>
      <c r="G883" s="150" t="s">
        <v>0</v>
      </c>
      <c r="H883" s="2"/>
      <c r="J883" s="81">
        <v>2029</v>
      </c>
      <c r="K883" s="82">
        <v>3</v>
      </c>
      <c r="L883" s="83">
        <f>3/100+1</f>
        <v>1.03</v>
      </c>
    </row>
    <row r="884" spans="1:12" ht="22.5" x14ac:dyDescent="0.25">
      <c r="A884" s="181" t="s">
        <v>10</v>
      </c>
      <c r="B884" s="150" t="s">
        <v>575</v>
      </c>
      <c r="C884" s="246">
        <v>5000</v>
      </c>
      <c r="D884" s="246">
        <f>C884*L881</f>
        <v>5165</v>
      </c>
      <c r="E884" s="246">
        <f>D884*L882</f>
        <v>5319.95</v>
      </c>
      <c r="F884" s="246">
        <f>E884*L882</f>
        <v>5479.5484999999999</v>
      </c>
      <c r="G884" s="265">
        <f>C884+D884+E884+F884</f>
        <v>20964.498500000002</v>
      </c>
      <c r="H884" s="2"/>
    </row>
    <row r="885" spans="1:12" x14ac:dyDescent="0.25">
      <c r="A885" s="141" t="s">
        <v>18</v>
      </c>
      <c r="B885" s="152">
        <v>1500</v>
      </c>
      <c r="C885" s="193"/>
      <c r="D885" s="193"/>
      <c r="E885" s="193"/>
      <c r="F885" s="193"/>
      <c r="G885" s="193"/>
      <c r="H885" s="2"/>
    </row>
    <row r="886" spans="1:12" ht="36.75" customHeight="1" x14ac:dyDescent="0.25">
      <c r="A886" s="141" t="s">
        <v>11</v>
      </c>
      <c r="B886" s="314" t="s">
        <v>576</v>
      </c>
      <c r="C886" s="314"/>
      <c r="D886" s="314"/>
      <c r="E886" s="314"/>
      <c r="F886" s="314"/>
      <c r="G886" s="314"/>
      <c r="H886" s="2"/>
    </row>
    <row r="887" spans="1:12" x14ac:dyDescent="0.25">
      <c r="A887" s="141" t="s">
        <v>12</v>
      </c>
      <c r="B887" s="314" t="s">
        <v>577</v>
      </c>
      <c r="C887" s="314"/>
      <c r="D887" s="314"/>
      <c r="E887" s="314"/>
      <c r="F887" s="314"/>
      <c r="G887" s="314"/>
      <c r="H887" s="2"/>
    </row>
    <row r="888" spans="1:12" x14ac:dyDescent="0.25">
      <c r="A888" s="296" t="s">
        <v>13</v>
      </c>
      <c r="B888" s="170" t="s">
        <v>324</v>
      </c>
      <c r="C888" s="170" t="s">
        <v>397</v>
      </c>
      <c r="D888" s="170" t="s">
        <v>29</v>
      </c>
      <c r="E888" s="312" t="s">
        <v>152</v>
      </c>
      <c r="F888" s="312"/>
      <c r="G888" s="312"/>
      <c r="H888" s="2"/>
    </row>
    <row r="889" spans="1:12" ht="33.75" x14ac:dyDescent="0.25">
      <c r="A889" s="297"/>
      <c r="B889" s="150" t="s">
        <v>578</v>
      </c>
      <c r="C889" s="129" t="s">
        <v>297</v>
      </c>
      <c r="D889" s="156">
        <v>45657</v>
      </c>
      <c r="E889" s="302">
        <v>1</v>
      </c>
      <c r="F889" s="303"/>
      <c r="G889" s="303"/>
      <c r="H889" s="2"/>
    </row>
    <row r="890" spans="1:12" ht="22.5" x14ac:dyDescent="0.25">
      <c r="A890" s="298"/>
      <c r="B890" s="150" t="s">
        <v>579</v>
      </c>
      <c r="C890" s="129" t="s">
        <v>297</v>
      </c>
      <c r="D890" s="156">
        <v>45657</v>
      </c>
      <c r="E890" s="302">
        <v>0.75</v>
      </c>
      <c r="F890" s="303"/>
      <c r="G890" s="303"/>
      <c r="H890" s="2"/>
    </row>
    <row r="891" spans="1:12" ht="22.5" x14ac:dyDescent="0.25">
      <c r="A891" s="389" t="s">
        <v>14</v>
      </c>
      <c r="B891" s="150" t="s">
        <v>580</v>
      </c>
      <c r="C891" s="130">
        <v>1</v>
      </c>
      <c r="D891" s="130">
        <v>1</v>
      </c>
      <c r="E891" s="130">
        <v>1</v>
      </c>
      <c r="F891" s="130">
        <v>1</v>
      </c>
      <c r="G891" s="130">
        <v>1</v>
      </c>
      <c r="H891" s="2"/>
    </row>
    <row r="892" spans="1:12" ht="22.5" x14ac:dyDescent="0.25">
      <c r="A892" s="390"/>
      <c r="B892" s="150" t="s">
        <v>581</v>
      </c>
      <c r="C892" s="130">
        <v>0.75</v>
      </c>
      <c r="D892" s="130">
        <v>0.8</v>
      </c>
      <c r="E892" s="130">
        <v>0.8</v>
      </c>
      <c r="F892" s="130">
        <v>0.8</v>
      </c>
      <c r="G892" s="130">
        <v>0.8</v>
      </c>
      <c r="H892" s="2"/>
    </row>
    <row r="893" spans="1:12" x14ac:dyDescent="0.25">
      <c r="A893" s="220" t="s">
        <v>15</v>
      </c>
      <c r="B893" s="179">
        <v>45657</v>
      </c>
      <c r="C893" s="224"/>
      <c r="D893" s="224"/>
      <c r="E893" s="224"/>
      <c r="F893" s="224"/>
      <c r="G893" s="224"/>
      <c r="H893" s="2"/>
    </row>
    <row r="894" spans="1:12" x14ac:dyDescent="0.25">
      <c r="A894" s="220" t="s">
        <v>16</v>
      </c>
      <c r="B894" s="120" t="s">
        <v>582</v>
      </c>
      <c r="C894" s="225"/>
      <c r="D894" s="225"/>
      <c r="E894" s="225"/>
      <c r="F894" s="225"/>
      <c r="G894" s="225"/>
      <c r="H894" s="2"/>
    </row>
    <row r="895" spans="1:12" x14ac:dyDescent="0.25">
      <c r="A895" s="220" t="s">
        <v>17</v>
      </c>
      <c r="B895" s="120" t="s">
        <v>583</v>
      </c>
      <c r="C895" s="225"/>
      <c r="D895" s="225"/>
      <c r="E895" s="225"/>
      <c r="F895" s="225"/>
      <c r="G895" s="225"/>
      <c r="H895" s="2"/>
    </row>
    <row r="896" spans="1:12" x14ac:dyDescent="0.25">
      <c r="A896" s="8"/>
      <c r="B896" s="9"/>
      <c r="C896" s="9"/>
      <c r="D896" s="9"/>
      <c r="E896" s="9"/>
      <c r="F896" s="9"/>
      <c r="G896" s="9"/>
      <c r="H896" s="2"/>
    </row>
    <row r="897" spans="1:12" x14ac:dyDescent="0.25">
      <c r="A897" s="8"/>
      <c r="B897" s="9"/>
      <c r="C897" s="9"/>
      <c r="D897" s="9"/>
      <c r="E897" s="9"/>
      <c r="F897" s="9"/>
      <c r="G897" s="9"/>
      <c r="H897" s="2"/>
    </row>
    <row r="898" spans="1:12" x14ac:dyDescent="0.25">
      <c r="A898" s="8"/>
      <c r="B898" s="9"/>
      <c r="C898" s="9"/>
      <c r="D898" s="9"/>
      <c r="E898" s="9"/>
      <c r="F898" s="9"/>
      <c r="G898" s="9"/>
      <c r="H898" s="2"/>
    </row>
    <row r="899" spans="1:12" x14ac:dyDescent="0.25">
      <c r="A899" s="8"/>
      <c r="B899" s="9"/>
      <c r="C899" s="9"/>
      <c r="D899" s="9"/>
      <c r="E899" s="9"/>
      <c r="F899" s="9"/>
      <c r="G899" s="9"/>
      <c r="H899" s="2"/>
    </row>
    <row r="900" spans="1:12" ht="61.5" customHeight="1" x14ac:dyDescent="0.25">
      <c r="A900" s="311" t="s">
        <v>19</v>
      </c>
      <c r="B900" s="311"/>
      <c r="C900" s="311"/>
      <c r="D900" s="311"/>
      <c r="E900" s="311"/>
      <c r="F900" s="311"/>
      <c r="G900" s="311"/>
      <c r="H900" s="2"/>
    </row>
    <row r="901" spans="1:12" x14ac:dyDescent="0.25">
      <c r="A901" s="51"/>
      <c r="B901" s="51"/>
      <c r="C901" s="51"/>
      <c r="D901" s="51"/>
      <c r="E901" s="51"/>
      <c r="F901" s="51"/>
      <c r="G901" s="51"/>
      <c r="H901" s="2"/>
    </row>
    <row r="902" spans="1:12" x14ac:dyDescent="0.25">
      <c r="A902" s="312" t="s">
        <v>1</v>
      </c>
      <c r="B902" s="312" t="s">
        <v>2</v>
      </c>
      <c r="C902" s="312" t="s">
        <v>3</v>
      </c>
      <c r="D902" s="312"/>
      <c r="E902" s="312"/>
      <c r="F902" s="312"/>
      <c r="G902" s="312"/>
      <c r="H902" s="2"/>
    </row>
    <row r="903" spans="1:12" x14ac:dyDescent="0.25">
      <c r="A903" s="312"/>
      <c r="B903" s="312"/>
      <c r="C903" s="171">
        <v>2026</v>
      </c>
      <c r="D903" s="171">
        <v>2027</v>
      </c>
      <c r="E903" s="171">
        <v>2028</v>
      </c>
      <c r="F903" s="171">
        <v>2029</v>
      </c>
      <c r="G903" s="171" t="s">
        <v>4</v>
      </c>
      <c r="H903" s="2"/>
    </row>
    <row r="904" spans="1:12" x14ac:dyDescent="0.25">
      <c r="A904" s="141" t="s">
        <v>5</v>
      </c>
      <c r="B904" s="152">
        <v>4</v>
      </c>
      <c r="C904" s="150" t="s">
        <v>0</v>
      </c>
      <c r="D904" s="150" t="s">
        <v>0</v>
      </c>
      <c r="E904" s="150" t="s">
        <v>0</v>
      </c>
      <c r="F904" s="150" t="s">
        <v>0</v>
      </c>
      <c r="G904" s="150" t="s">
        <v>0</v>
      </c>
      <c r="H904" s="2"/>
      <c r="J904" s="255" t="s">
        <v>179</v>
      </c>
      <c r="K904" s="328" t="s">
        <v>180</v>
      </c>
      <c r="L904" s="328" t="s">
        <v>31</v>
      </c>
    </row>
    <row r="905" spans="1:12" x14ac:dyDescent="0.25">
      <c r="A905" s="141" t="s">
        <v>6</v>
      </c>
      <c r="B905" s="152">
        <v>6</v>
      </c>
      <c r="C905" s="150" t="s">
        <v>0</v>
      </c>
      <c r="D905" s="150" t="s">
        <v>0</v>
      </c>
      <c r="E905" s="150" t="s">
        <v>0</v>
      </c>
      <c r="F905" s="150" t="s">
        <v>0</v>
      </c>
      <c r="G905" s="150" t="s">
        <v>0</v>
      </c>
      <c r="H905" s="2"/>
      <c r="J905" s="256" t="s">
        <v>181</v>
      </c>
      <c r="K905" s="329"/>
      <c r="L905" s="329"/>
    </row>
    <row r="906" spans="1:12" x14ac:dyDescent="0.25">
      <c r="A906" s="141" t="s">
        <v>7</v>
      </c>
      <c r="B906" s="152">
        <v>8</v>
      </c>
      <c r="C906" s="150" t="s">
        <v>0</v>
      </c>
      <c r="D906" s="150" t="s">
        <v>0</v>
      </c>
      <c r="E906" s="150" t="s">
        <v>0</v>
      </c>
      <c r="F906" s="150" t="s">
        <v>0</v>
      </c>
      <c r="G906" s="150" t="s">
        <v>0</v>
      </c>
      <c r="H906" s="2"/>
      <c r="J906" s="81">
        <v>2026</v>
      </c>
      <c r="K906" s="81">
        <v>3.64</v>
      </c>
      <c r="L906" s="81">
        <f>3.64/100+1</f>
        <v>1.0364</v>
      </c>
    </row>
    <row r="907" spans="1:12" x14ac:dyDescent="0.25">
      <c r="A907" s="141" t="s">
        <v>8</v>
      </c>
      <c r="B907" s="152">
        <v>241</v>
      </c>
      <c r="C907" s="150" t="s">
        <v>0</v>
      </c>
      <c r="D907" s="150" t="s">
        <v>0</v>
      </c>
      <c r="E907" s="150" t="s">
        <v>0</v>
      </c>
      <c r="F907" s="150" t="s">
        <v>0</v>
      </c>
      <c r="G907" s="150" t="s">
        <v>0</v>
      </c>
      <c r="H907" s="2"/>
      <c r="J907" s="81">
        <v>2027</v>
      </c>
      <c r="K907" s="81">
        <v>3.3</v>
      </c>
      <c r="L907" s="81">
        <f>3.3/100+1</f>
        <v>1.0329999999999999</v>
      </c>
    </row>
    <row r="908" spans="1:12" x14ac:dyDescent="0.25">
      <c r="A908" s="141" t="s">
        <v>9</v>
      </c>
      <c r="B908" s="226" t="s">
        <v>592</v>
      </c>
      <c r="C908" s="150" t="s">
        <v>0</v>
      </c>
      <c r="D908" s="150" t="s">
        <v>0</v>
      </c>
      <c r="E908" s="150" t="s">
        <v>0</v>
      </c>
      <c r="F908" s="150" t="s">
        <v>0</v>
      </c>
      <c r="G908" s="150" t="s">
        <v>0</v>
      </c>
      <c r="H908" s="2"/>
      <c r="J908" s="81">
        <v>2028</v>
      </c>
      <c r="K908" s="82">
        <v>3</v>
      </c>
      <c r="L908" s="83">
        <f>3/100+1</f>
        <v>1.03</v>
      </c>
    </row>
    <row r="909" spans="1:12" ht="22.5" x14ac:dyDescent="0.25">
      <c r="A909" s="181" t="s">
        <v>10</v>
      </c>
      <c r="B909" s="150" t="s">
        <v>584</v>
      </c>
      <c r="C909" s="246">
        <v>2000</v>
      </c>
      <c r="D909" s="246">
        <f>C909*L907</f>
        <v>2066</v>
      </c>
      <c r="E909" s="246">
        <f>D909*L908</f>
        <v>2127.98</v>
      </c>
      <c r="F909" s="246">
        <f>E909*L909</f>
        <v>2191.8193999999999</v>
      </c>
      <c r="G909" s="265">
        <f>C909+D909+E909+F909</f>
        <v>8385.7993999999999</v>
      </c>
      <c r="H909" s="2"/>
      <c r="J909" s="81">
        <v>2029</v>
      </c>
      <c r="K909" s="82">
        <v>3</v>
      </c>
      <c r="L909" s="83">
        <f>3/100+1</f>
        <v>1.03</v>
      </c>
    </row>
    <row r="910" spans="1:12" x14ac:dyDescent="0.25">
      <c r="A910" s="231" t="s">
        <v>18</v>
      </c>
      <c r="B910" s="152">
        <v>1500</v>
      </c>
      <c r="C910" s="193"/>
      <c r="D910" s="193"/>
      <c r="E910" s="193"/>
      <c r="F910" s="193"/>
      <c r="G910" s="193"/>
      <c r="H910" s="2"/>
    </row>
    <row r="911" spans="1:12" ht="28.5" customHeight="1" x14ac:dyDescent="0.25">
      <c r="A911" s="141" t="s">
        <v>11</v>
      </c>
      <c r="B911" s="398" t="s">
        <v>585</v>
      </c>
      <c r="C911" s="399"/>
      <c r="D911" s="399"/>
      <c r="E911" s="399"/>
      <c r="F911" s="399"/>
      <c r="G911" s="400"/>
      <c r="H911" s="2"/>
    </row>
    <row r="912" spans="1:12" x14ac:dyDescent="0.25">
      <c r="A912" s="141" t="s">
        <v>12</v>
      </c>
      <c r="B912" s="314" t="s">
        <v>577</v>
      </c>
      <c r="C912" s="314"/>
      <c r="D912" s="314"/>
      <c r="E912" s="314"/>
      <c r="F912" s="314"/>
      <c r="G912" s="314"/>
      <c r="H912" s="2"/>
    </row>
    <row r="913" spans="1:8" x14ac:dyDescent="0.25">
      <c r="A913" s="296" t="s">
        <v>13</v>
      </c>
      <c r="B913" s="170" t="s">
        <v>324</v>
      </c>
      <c r="C913" s="170" t="s">
        <v>397</v>
      </c>
      <c r="D913" s="170" t="s">
        <v>29</v>
      </c>
      <c r="E913" s="312" t="s">
        <v>152</v>
      </c>
      <c r="F913" s="312"/>
      <c r="G913" s="312"/>
      <c r="H913" s="2"/>
    </row>
    <row r="914" spans="1:8" x14ac:dyDescent="0.25">
      <c r="A914" s="297"/>
      <c r="B914" s="118" t="s">
        <v>586</v>
      </c>
      <c r="C914" s="129" t="s">
        <v>588</v>
      </c>
      <c r="D914" s="156">
        <v>45657</v>
      </c>
      <c r="E914" s="303">
        <v>2</v>
      </c>
      <c r="F914" s="303"/>
      <c r="G914" s="303"/>
      <c r="H914" s="2"/>
    </row>
    <row r="915" spans="1:8" ht="22.5" x14ac:dyDescent="0.25">
      <c r="A915" s="298"/>
      <c r="B915" s="150" t="s">
        <v>587</v>
      </c>
      <c r="C915" s="129" t="s">
        <v>588</v>
      </c>
      <c r="D915" s="154">
        <v>45657</v>
      </c>
      <c r="E915" s="303">
        <v>10</v>
      </c>
      <c r="F915" s="303"/>
      <c r="G915" s="303"/>
      <c r="H915" s="2"/>
    </row>
    <row r="916" spans="1:8" x14ac:dyDescent="0.25">
      <c r="A916" s="389" t="s">
        <v>14</v>
      </c>
      <c r="B916" s="118" t="s">
        <v>589</v>
      </c>
      <c r="C916" s="129">
        <v>2</v>
      </c>
      <c r="D916" s="129">
        <v>2</v>
      </c>
      <c r="E916" s="129">
        <v>2</v>
      </c>
      <c r="F916" s="129">
        <v>2</v>
      </c>
      <c r="G916" s="129">
        <v>8</v>
      </c>
      <c r="H916" s="2"/>
    </row>
    <row r="917" spans="1:8" x14ac:dyDescent="0.25">
      <c r="A917" s="390"/>
      <c r="B917" s="118" t="s">
        <v>590</v>
      </c>
      <c r="C917" s="129">
        <v>10</v>
      </c>
      <c r="D917" s="129">
        <v>10</v>
      </c>
      <c r="E917" s="129">
        <v>10</v>
      </c>
      <c r="F917" s="129">
        <v>10</v>
      </c>
      <c r="G917" s="129">
        <v>40</v>
      </c>
      <c r="H917" s="2"/>
    </row>
    <row r="918" spans="1:8" x14ac:dyDescent="0.25">
      <c r="A918" s="220" t="s">
        <v>15</v>
      </c>
      <c r="B918" s="179">
        <v>45657</v>
      </c>
      <c r="C918" s="134"/>
      <c r="D918" s="134"/>
      <c r="E918" s="134"/>
      <c r="F918" s="134"/>
      <c r="G918" s="134"/>
      <c r="H918" s="2"/>
    </row>
    <row r="919" spans="1:8" x14ac:dyDescent="0.25">
      <c r="A919" s="220" t="s">
        <v>16</v>
      </c>
      <c r="B919" s="120" t="s">
        <v>26</v>
      </c>
      <c r="C919" s="225"/>
      <c r="D919" s="225"/>
      <c r="E919" s="225"/>
      <c r="F919" s="225"/>
      <c r="G919" s="225"/>
      <c r="H919" s="2"/>
    </row>
    <row r="920" spans="1:8" x14ac:dyDescent="0.25">
      <c r="A920" s="220" t="s">
        <v>17</v>
      </c>
      <c r="B920" s="120" t="s">
        <v>591</v>
      </c>
      <c r="C920" s="225"/>
      <c r="D920" s="225"/>
      <c r="E920" s="225"/>
      <c r="F920" s="225"/>
      <c r="G920" s="225"/>
      <c r="H920" s="2"/>
    </row>
    <row r="921" spans="1:8" x14ac:dyDescent="0.25">
      <c r="A921" s="8"/>
      <c r="B921" s="9"/>
      <c r="C921" s="9"/>
      <c r="D921" s="9"/>
      <c r="E921" s="9"/>
      <c r="F921" s="9"/>
      <c r="G921" s="9"/>
      <c r="H921" s="2"/>
    </row>
    <row r="922" spans="1:8" x14ac:dyDescent="0.25">
      <c r="A922" s="8"/>
      <c r="B922" s="9"/>
      <c r="C922" s="9"/>
      <c r="D922" s="9"/>
      <c r="E922" s="9"/>
      <c r="F922" s="9"/>
      <c r="G922" s="9"/>
      <c r="H922" s="2"/>
    </row>
    <row r="923" spans="1:8" x14ac:dyDescent="0.25">
      <c r="A923" s="8"/>
      <c r="B923" s="9"/>
      <c r="C923" s="9"/>
      <c r="D923" s="9"/>
      <c r="E923" s="9"/>
      <c r="F923" s="9"/>
      <c r="G923" s="9"/>
      <c r="H923" s="2"/>
    </row>
    <row r="924" spans="1:8" x14ac:dyDescent="0.25">
      <c r="A924" s="8"/>
      <c r="B924" s="9"/>
      <c r="C924" s="9"/>
      <c r="D924" s="9"/>
      <c r="E924" s="9"/>
      <c r="F924" s="9"/>
      <c r="G924" s="9"/>
      <c r="H924" s="2"/>
    </row>
    <row r="925" spans="1:8" x14ac:dyDescent="0.25">
      <c r="A925" s="8"/>
      <c r="B925" s="9"/>
      <c r="C925" s="9"/>
      <c r="D925" s="9"/>
      <c r="E925" s="9"/>
      <c r="F925" s="9"/>
      <c r="G925" s="9"/>
      <c r="H925" s="2"/>
    </row>
    <row r="926" spans="1:8" x14ac:dyDescent="0.25">
      <c r="A926" s="8"/>
      <c r="B926" s="9"/>
      <c r="C926" s="9"/>
      <c r="D926" s="9"/>
      <c r="E926" s="9"/>
      <c r="F926" s="9"/>
      <c r="G926" s="9"/>
      <c r="H926" s="2"/>
    </row>
    <row r="927" spans="1:8" x14ac:dyDescent="0.25">
      <c r="A927" s="8"/>
      <c r="B927" s="9"/>
      <c r="C927" s="9"/>
      <c r="D927" s="9"/>
      <c r="E927" s="9"/>
      <c r="F927" s="9"/>
      <c r="G927" s="9"/>
      <c r="H927" s="2"/>
    </row>
    <row r="928" spans="1:8" ht="69" customHeight="1" x14ac:dyDescent="0.25">
      <c r="A928" s="311" t="s">
        <v>19</v>
      </c>
      <c r="B928" s="311"/>
      <c r="C928" s="311"/>
      <c r="D928" s="311"/>
      <c r="E928" s="311"/>
      <c r="F928" s="311"/>
      <c r="G928" s="311"/>
      <c r="H928" s="2"/>
    </row>
    <row r="929" spans="1:12" x14ac:dyDescent="0.25">
      <c r="A929" s="51"/>
      <c r="B929" s="51"/>
      <c r="C929" s="51"/>
      <c r="D929" s="51"/>
      <c r="E929" s="51"/>
      <c r="F929" s="51"/>
      <c r="G929" s="51"/>
      <c r="H929" s="2"/>
    </row>
    <row r="930" spans="1:12" x14ac:dyDescent="0.25">
      <c r="A930" s="312" t="s">
        <v>1</v>
      </c>
      <c r="B930" s="312" t="s">
        <v>2</v>
      </c>
      <c r="C930" s="312" t="s">
        <v>3</v>
      </c>
      <c r="D930" s="312"/>
      <c r="E930" s="312"/>
      <c r="F930" s="312"/>
      <c r="G930" s="312"/>
      <c r="H930" s="2"/>
    </row>
    <row r="931" spans="1:12" x14ac:dyDescent="0.25">
      <c r="A931" s="312"/>
      <c r="B931" s="312"/>
      <c r="C931" s="171">
        <v>2026</v>
      </c>
      <c r="D931" s="171">
        <v>2027</v>
      </c>
      <c r="E931" s="171">
        <v>2028</v>
      </c>
      <c r="F931" s="171">
        <v>2029</v>
      </c>
      <c r="G931" s="171" t="s">
        <v>4</v>
      </c>
      <c r="H931" s="2"/>
    </row>
    <row r="932" spans="1:12" x14ac:dyDescent="0.25">
      <c r="A932" s="141" t="s">
        <v>5</v>
      </c>
      <c r="B932" s="152">
        <v>4</v>
      </c>
      <c r="C932" s="150" t="s">
        <v>0</v>
      </c>
      <c r="D932" s="150" t="s">
        <v>0</v>
      </c>
      <c r="E932" s="150" t="s">
        <v>0</v>
      </c>
      <c r="F932" s="150" t="s">
        <v>0</v>
      </c>
      <c r="G932" s="150" t="s">
        <v>0</v>
      </c>
      <c r="H932" s="2"/>
    </row>
    <row r="933" spans="1:12" x14ac:dyDescent="0.25">
      <c r="A933" s="141" t="s">
        <v>6</v>
      </c>
      <c r="B933" s="152">
        <v>3</v>
      </c>
      <c r="C933" s="150" t="s">
        <v>0</v>
      </c>
      <c r="D933" s="150" t="s">
        <v>0</v>
      </c>
      <c r="E933" s="150" t="s">
        <v>0</v>
      </c>
      <c r="F933" s="150" t="s">
        <v>0</v>
      </c>
      <c r="G933" s="150" t="s">
        <v>0</v>
      </c>
      <c r="H933" s="2"/>
      <c r="J933" s="255" t="s">
        <v>179</v>
      </c>
      <c r="K933" s="328" t="s">
        <v>180</v>
      </c>
      <c r="L933" s="328" t="s">
        <v>31</v>
      </c>
    </row>
    <row r="934" spans="1:12" x14ac:dyDescent="0.25">
      <c r="A934" s="141" t="s">
        <v>7</v>
      </c>
      <c r="B934" s="152">
        <v>8</v>
      </c>
      <c r="C934" s="150" t="s">
        <v>0</v>
      </c>
      <c r="D934" s="150" t="s">
        <v>0</v>
      </c>
      <c r="E934" s="150" t="s">
        <v>0</v>
      </c>
      <c r="F934" s="150" t="s">
        <v>0</v>
      </c>
      <c r="G934" s="150" t="s">
        <v>0</v>
      </c>
      <c r="H934" s="2"/>
      <c r="J934" s="256" t="s">
        <v>181</v>
      </c>
      <c r="K934" s="329"/>
      <c r="L934" s="329"/>
    </row>
    <row r="935" spans="1:12" x14ac:dyDescent="0.25">
      <c r="A935" s="141" t="s">
        <v>8</v>
      </c>
      <c r="B935" s="152">
        <v>243</v>
      </c>
      <c r="C935" s="150" t="s">
        <v>0</v>
      </c>
      <c r="D935" s="150" t="s">
        <v>0</v>
      </c>
      <c r="E935" s="150" t="s">
        <v>0</v>
      </c>
      <c r="F935" s="150" t="s">
        <v>0</v>
      </c>
      <c r="G935" s="150" t="s">
        <v>0</v>
      </c>
      <c r="H935" s="2"/>
      <c r="J935" s="81">
        <v>2026</v>
      </c>
      <c r="K935" s="81">
        <v>3.64</v>
      </c>
      <c r="L935" s="81">
        <f>3.64/100+1</f>
        <v>1.0364</v>
      </c>
    </row>
    <row r="936" spans="1:12" x14ac:dyDescent="0.25">
      <c r="A936" s="141" t="s">
        <v>9</v>
      </c>
      <c r="B936" s="232" t="s">
        <v>620</v>
      </c>
      <c r="C936" s="150" t="s">
        <v>0</v>
      </c>
      <c r="D936" s="150" t="s">
        <v>0</v>
      </c>
      <c r="E936" s="150" t="s">
        <v>0</v>
      </c>
      <c r="F936" s="150" t="s">
        <v>0</v>
      </c>
      <c r="G936" s="150" t="s">
        <v>0</v>
      </c>
      <c r="H936" s="2"/>
      <c r="J936" s="81">
        <v>2027</v>
      </c>
      <c r="K936" s="81">
        <v>3.3</v>
      </c>
      <c r="L936" s="81">
        <f>3.3/100+1</f>
        <v>1.0329999999999999</v>
      </c>
    </row>
    <row r="937" spans="1:12" ht="22.5" x14ac:dyDescent="0.25">
      <c r="A937" s="181" t="s">
        <v>10</v>
      </c>
      <c r="B937" s="150" t="s">
        <v>593</v>
      </c>
      <c r="C937" s="246">
        <v>3000</v>
      </c>
      <c r="D937" s="246">
        <f>C937*L936</f>
        <v>3098.9999999999995</v>
      </c>
      <c r="E937" s="246">
        <f>D937*L937</f>
        <v>3191.97</v>
      </c>
      <c r="F937" s="246">
        <f>E937*L938</f>
        <v>3287.7291</v>
      </c>
      <c r="G937" s="265">
        <f>C937+D937+E937+F937</f>
        <v>12578.6991</v>
      </c>
      <c r="H937" s="2"/>
      <c r="J937" s="81">
        <v>2028</v>
      </c>
      <c r="K937" s="82">
        <v>3</v>
      </c>
      <c r="L937" s="83">
        <f>3/100+1</f>
        <v>1.03</v>
      </c>
    </row>
    <row r="938" spans="1:12" x14ac:dyDescent="0.25">
      <c r="A938" s="141" t="s">
        <v>18</v>
      </c>
      <c r="B938" s="152">
        <v>1500</v>
      </c>
      <c r="C938" s="230"/>
      <c r="D938" s="230"/>
      <c r="E938" s="230"/>
      <c r="F938" s="230"/>
      <c r="G938" s="230"/>
      <c r="H938" s="2"/>
      <c r="J938" s="81">
        <v>2029</v>
      </c>
      <c r="K938" s="82">
        <v>3</v>
      </c>
      <c r="L938" s="83">
        <f>3/100+1</f>
        <v>1.03</v>
      </c>
    </row>
    <row r="939" spans="1:12" ht="36.75" customHeight="1" x14ac:dyDescent="0.25">
      <c r="A939" s="141" t="s">
        <v>11</v>
      </c>
      <c r="B939" s="314" t="s">
        <v>594</v>
      </c>
      <c r="C939" s="314"/>
      <c r="D939" s="314"/>
      <c r="E939" s="314"/>
      <c r="F939" s="314"/>
      <c r="G939" s="314"/>
      <c r="H939" s="2"/>
    </row>
    <row r="940" spans="1:12" x14ac:dyDescent="0.25">
      <c r="A940" s="141" t="s">
        <v>12</v>
      </c>
      <c r="B940" s="403" t="s">
        <v>619</v>
      </c>
      <c r="C940" s="404"/>
      <c r="D940" s="404"/>
      <c r="E940" s="404"/>
      <c r="F940" s="404"/>
      <c r="G940" s="405"/>
      <c r="H940" s="2"/>
    </row>
    <row r="941" spans="1:12" x14ac:dyDescent="0.25">
      <c r="A941" s="296" t="s">
        <v>13</v>
      </c>
      <c r="B941" s="170" t="s">
        <v>324</v>
      </c>
      <c r="C941" s="170" t="s">
        <v>397</v>
      </c>
      <c r="D941" s="170" t="s">
        <v>29</v>
      </c>
      <c r="E941" s="312" t="s">
        <v>152</v>
      </c>
      <c r="F941" s="312"/>
      <c r="G941" s="312"/>
      <c r="H941" s="2"/>
    </row>
    <row r="942" spans="1:12" ht="22.5" x14ac:dyDescent="0.25">
      <c r="A942" s="297"/>
      <c r="B942" s="150" t="s">
        <v>595</v>
      </c>
      <c r="C942" s="129" t="s">
        <v>297</v>
      </c>
      <c r="D942" s="156">
        <v>45657</v>
      </c>
      <c r="E942" s="302">
        <v>1</v>
      </c>
      <c r="F942" s="303"/>
      <c r="G942" s="303"/>
      <c r="H942" s="2"/>
    </row>
    <row r="943" spans="1:12" ht="22.5" x14ac:dyDescent="0.25">
      <c r="A943" s="298"/>
      <c r="B943" s="150" t="s">
        <v>579</v>
      </c>
      <c r="C943" s="129" t="s">
        <v>297</v>
      </c>
      <c r="D943" s="154">
        <v>45657</v>
      </c>
      <c r="E943" s="302">
        <v>0.75</v>
      </c>
      <c r="F943" s="303"/>
      <c r="G943" s="303"/>
      <c r="H943" s="2"/>
    </row>
    <row r="944" spans="1:12" ht="22.5" x14ac:dyDescent="0.25">
      <c r="A944" s="389" t="s">
        <v>14</v>
      </c>
      <c r="B944" s="150" t="s">
        <v>596</v>
      </c>
      <c r="C944" s="130">
        <v>1</v>
      </c>
      <c r="D944" s="130">
        <v>1</v>
      </c>
      <c r="E944" s="130">
        <v>1</v>
      </c>
      <c r="F944" s="130">
        <v>1</v>
      </c>
      <c r="G944" s="130">
        <v>1</v>
      </c>
      <c r="H944" s="2"/>
    </row>
    <row r="945" spans="1:12" ht="22.5" x14ac:dyDescent="0.25">
      <c r="A945" s="390"/>
      <c r="B945" s="150" t="s">
        <v>597</v>
      </c>
      <c r="C945" s="130">
        <v>0.75</v>
      </c>
      <c r="D945" s="130">
        <v>0.8</v>
      </c>
      <c r="E945" s="130">
        <v>0.8</v>
      </c>
      <c r="F945" s="130">
        <v>0.8</v>
      </c>
      <c r="G945" s="130">
        <v>0.8</v>
      </c>
      <c r="H945" s="2"/>
    </row>
    <row r="946" spans="1:12" x14ac:dyDescent="0.25">
      <c r="A946" s="220" t="s">
        <v>15</v>
      </c>
      <c r="B946" s="179">
        <v>45657</v>
      </c>
      <c r="C946" s="224"/>
      <c r="D946" s="224"/>
      <c r="E946" s="224"/>
      <c r="F946" s="224"/>
      <c r="G946" s="224"/>
      <c r="H946" s="2"/>
    </row>
    <row r="947" spans="1:12" x14ac:dyDescent="0.25">
      <c r="A947" s="220" t="s">
        <v>16</v>
      </c>
      <c r="B947" s="120" t="s">
        <v>26</v>
      </c>
      <c r="C947" s="225"/>
      <c r="D947" s="225"/>
      <c r="E947" s="225"/>
      <c r="F947" s="225"/>
      <c r="G947" s="225"/>
      <c r="H947" s="2"/>
    </row>
    <row r="948" spans="1:12" x14ac:dyDescent="0.25">
      <c r="A948" s="220" t="s">
        <v>17</v>
      </c>
      <c r="B948" s="120" t="s">
        <v>598</v>
      </c>
      <c r="C948" s="120"/>
      <c r="D948" s="120"/>
      <c r="E948" s="120"/>
      <c r="F948" s="120"/>
      <c r="G948" s="120"/>
      <c r="H948" s="2"/>
    </row>
    <row r="949" spans="1:12" x14ac:dyDescent="0.25">
      <c r="A949" s="8"/>
      <c r="B949" s="9"/>
      <c r="C949" s="9"/>
      <c r="D949" s="9"/>
      <c r="E949" s="9"/>
      <c r="F949" s="9"/>
      <c r="G949" s="9"/>
      <c r="H949" s="2"/>
    </row>
    <row r="950" spans="1:12" x14ac:dyDescent="0.25">
      <c r="A950" s="8"/>
      <c r="B950" s="9"/>
      <c r="C950" s="9"/>
      <c r="D950" s="9"/>
      <c r="E950" s="9"/>
      <c r="F950" s="9"/>
      <c r="G950" s="9"/>
      <c r="H950" s="2"/>
    </row>
    <row r="951" spans="1:12" x14ac:dyDescent="0.25">
      <c r="A951" s="8"/>
      <c r="B951" s="9"/>
      <c r="C951" s="9"/>
      <c r="D951" s="9"/>
      <c r="E951" s="9"/>
      <c r="F951" s="9"/>
      <c r="G951" s="9"/>
      <c r="H951" s="2"/>
    </row>
    <row r="952" spans="1:12" x14ac:dyDescent="0.25">
      <c r="A952" s="8"/>
      <c r="B952" s="9"/>
      <c r="C952" s="9"/>
      <c r="D952" s="9"/>
      <c r="E952" s="9"/>
      <c r="F952" s="9"/>
      <c r="G952" s="9"/>
      <c r="H952" s="2"/>
    </row>
    <row r="953" spans="1:12" ht="66.75" customHeight="1" x14ac:dyDescent="0.25">
      <c r="A953" s="311" t="s">
        <v>19</v>
      </c>
      <c r="B953" s="311"/>
      <c r="C953" s="311"/>
      <c r="D953" s="311"/>
      <c r="E953" s="311"/>
      <c r="F953" s="311"/>
      <c r="G953" s="311"/>
      <c r="H953" s="2"/>
    </row>
    <row r="954" spans="1:12" x14ac:dyDescent="0.25">
      <c r="A954" s="51"/>
      <c r="B954" s="51"/>
      <c r="C954" s="51"/>
      <c r="D954" s="51"/>
      <c r="E954" s="51"/>
      <c r="F954" s="51"/>
      <c r="G954" s="51"/>
      <c r="H954" s="2"/>
    </row>
    <row r="955" spans="1:12" x14ac:dyDescent="0.25">
      <c r="A955" s="312" t="s">
        <v>1</v>
      </c>
      <c r="B955" s="312" t="s">
        <v>2</v>
      </c>
      <c r="C955" s="312" t="s">
        <v>3</v>
      </c>
      <c r="D955" s="312"/>
      <c r="E955" s="312"/>
      <c r="F955" s="312"/>
      <c r="G955" s="312"/>
      <c r="H955" s="2"/>
    </row>
    <row r="956" spans="1:12" x14ac:dyDescent="0.25">
      <c r="A956" s="312"/>
      <c r="B956" s="312"/>
      <c r="C956" s="171">
        <v>2026</v>
      </c>
      <c r="D956" s="171">
        <v>2027</v>
      </c>
      <c r="E956" s="171">
        <v>2028</v>
      </c>
      <c r="F956" s="171">
        <v>2029</v>
      </c>
      <c r="G956" s="171" t="s">
        <v>4</v>
      </c>
      <c r="H956" s="2"/>
      <c r="J956" s="255" t="s">
        <v>179</v>
      </c>
      <c r="K956" s="328" t="s">
        <v>180</v>
      </c>
      <c r="L956" s="328" t="s">
        <v>31</v>
      </c>
    </row>
    <row r="957" spans="1:12" x14ac:dyDescent="0.25">
      <c r="A957" s="141" t="s">
        <v>5</v>
      </c>
      <c r="B957" s="152">
        <v>4</v>
      </c>
      <c r="C957" s="150" t="s">
        <v>0</v>
      </c>
      <c r="D957" s="150" t="s">
        <v>0</v>
      </c>
      <c r="E957" s="150" t="s">
        <v>0</v>
      </c>
      <c r="F957" s="150" t="s">
        <v>0</v>
      </c>
      <c r="G957" s="150" t="s">
        <v>0</v>
      </c>
      <c r="H957" s="2"/>
      <c r="J957" s="256" t="s">
        <v>181</v>
      </c>
      <c r="K957" s="329"/>
      <c r="L957" s="329"/>
    </row>
    <row r="958" spans="1:12" x14ac:dyDescent="0.25">
      <c r="A958" s="141" t="s">
        <v>6</v>
      </c>
      <c r="B958" s="228">
        <v>1</v>
      </c>
      <c r="C958" s="150" t="s">
        <v>0</v>
      </c>
      <c r="D958" s="150" t="s">
        <v>0</v>
      </c>
      <c r="E958" s="150" t="s">
        <v>0</v>
      </c>
      <c r="F958" s="150" t="s">
        <v>0</v>
      </c>
      <c r="G958" s="150" t="s">
        <v>0</v>
      </c>
      <c r="H958" s="2"/>
      <c r="J958" s="81">
        <v>2026</v>
      </c>
      <c r="K958" s="81">
        <v>3.64</v>
      </c>
      <c r="L958" s="81">
        <f>3.64/100+1</f>
        <v>1.0364</v>
      </c>
    </row>
    <row r="959" spans="1:12" x14ac:dyDescent="0.25">
      <c r="A959" s="141" t="s">
        <v>7</v>
      </c>
      <c r="B959" s="152">
        <v>10</v>
      </c>
      <c r="C959" s="150" t="s">
        <v>0</v>
      </c>
      <c r="D959" s="150" t="s">
        <v>0</v>
      </c>
      <c r="E959" s="150" t="s">
        <v>0</v>
      </c>
      <c r="F959" s="150" t="s">
        <v>0</v>
      </c>
      <c r="G959" s="150" t="s">
        <v>0</v>
      </c>
      <c r="H959" s="2"/>
      <c r="J959" s="81">
        <v>2027</v>
      </c>
      <c r="K959" s="81">
        <v>3.3</v>
      </c>
      <c r="L959" s="81">
        <f>3.3/100+1</f>
        <v>1.0329999999999999</v>
      </c>
    </row>
    <row r="960" spans="1:12" x14ac:dyDescent="0.25">
      <c r="A960" s="141" t="s">
        <v>8</v>
      </c>
      <c r="B960" s="228">
        <v>122</v>
      </c>
      <c r="C960" s="150" t="s">
        <v>0</v>
      </c>
      <c r="D960" s="150" t="s">
        <v>0</v>
      </c>
      <c r="E960" s="150" t="s">
        <v>0</v>
      </c>
      <c r="F960" s="150" t="s">
        <v>0</v>
      </c>
      <c r="G960" s="150" t="s">
        <v>0</v>
      </c>
      <c r="H960" s="2"/>
      <c r="J960" s="81">
        <v>2028</v>
      </c>
      <c r="K960" s="82">
        <v>3</v>
      </c>
      <c r="L960" s="83">
        <f>3/100+1</f>
        <v>1.03</v>
      </c>
    </row>
    <row r="961" spans="1:12" x14ac:dyDescent="0.25">
      <c r="A961" s="141" t="s">
        <v>9</v>
      </c>
      <c r="B961" s="197" t="s">
        <v>289</v>
      </c>
      <c r="C961" s="150" t="s">
        <v>0</v>
      </c>
      <c r="D961" s="150" t="s">
        <v>0</v>
      </c>
      <c r="E961" s="150" t="s">
        <v>0</v>
      </c>
      <c r="F961" s="150" t="s">
        <v>0</v>
      </c>
      <c r="G961" s="150" t="s">
        <v>0</v>
      </c>
      <c r="H961" s="2"/>
      <c r="J961" s="81">
        <v>2029</v>
      </c>
      <c r="K961" s="82">
        <v>3</v>
      </c>
      <c r="L961" s="83">
        <f>3/100+1</f>
        <v>1.03</v>
      </c>
    </row>
    <row r="962" spans="1:12" x14ac:dyDescent="0.25">
      <c r="A962" s="181" t="s">
        <v>10</v>
      </c>
      <c r="B962" s="229" t="s">
        <v>599</v>
      </c>
      <c r="C962" s="246">
        <v>5000</v>
      </c>
      <c r="D962" s="246">
        <f>C962*L959</f>
        <v>5165</v>
      </c>
      <c r="E962" s="246">
        <f>D962*L960</f>
        <v>5319.95</v>
      </c>
      <c r="F962" s="246">
        <f>E962*L961</f>
        <v>5479.5484999999999</v>
      </c>
      <c r="G962" s="265">
        <f>C962+D962+E962+F962</f>
        <v>20964.498500000002</v>
      </c>
      <c r="H962" s="2"/>
    </row>
    <row r="963" spans="1:12" x14ac:dyDescent="0.25">
      <c r="A963" s="141" t="s">
        <v>18</v>
      </c>
      <c r="B963" s="190">
        <v>1500</v>
      </c>
      <c r="C963" s="230"/>
      <c r="D963" s="230"/>
      <c r="E963" s="230"/>
      <c r="F963" s="230"/>
      <c r="G963" s="230"/>
      <c r="H963" s="2"/>
    </row>
    <row r="964" spans="1:12" ht="38.25" customHeight="1" x14ac:dyDescent="0.25">
      <c r="A964" s="141" t="s">
        <v>11</v>
      </c>
      <c r="B964" s="314" t="s">
        <v>600</v>
      </c>
      <c r="C964" s="314"/>
      <c r="D964" s="314"/>
      <c r="E964" s="314"/>
      <c r="F964" s="314"/>
      <c r="G964" s="314"/>
      <c r="H964" s="2"/>
    </row>
    <row r="965" spans="1:12" x14ac:dyDescent="0.25">
      <c r="A965" s="141" t="s">
        <v>12</v>
      </c>
      <c r="B965" s="150" t="s">
        <v>601</v>
      </c>
      <c r="C965" s="192"/>
      <c r="D965" s="192"/>
      <c r="E965" s="192"/>
      <c r="F965" s="192"/>
      <c r="G965" s="192"/>
      <c r="H965" s="2"/>
    </row>
    <row r="966" spans="1:12" x14ac:dyDescent="0.25">
      <c r="A966" s="296" t="s">
        <v>13</v>
      </c>
      <c r="B966" s="170" t="s">
        <v>324</v>
      </c>
      <c r="C966" s="170" t="s">
        <v>397</v>
      </c>
      <c r="D966" s="170" t="s">
        <v>29</v>
      </c>
      <c r="E966" s="312" t="s">
        <v>152</v>
      </c>
      <c r="F966" s="312"/>
      <c r="G966" s="312"/>
      <c r="H966" s="2"/>
    </row>
    <row r="967" spans="1:12" ht="22.5" x14ac:dyDescent="0.25">
      <c r="A967" s="297"/>
      <c r="B967" s="150" t="s">
        <v>602</v>
      </c>
      <c r="C967" s="129" t="s">
        <v>297</v>
      </c>
      <c r="D967" s="156">
        <v>45657</v>
      </c>
      <c r="E967" s="302">
        <v>1</v>
      </c>
      <c r="F967" s="303"/>
      <c r="G967" s="303"/>
      <c r="H967" s="2"/>
    </row>
    <row r="968" spans="1:12" ht="22.5" x14ac:dyDescent="0.25">
      <c r="A968" s="298"/>
      <c r="B968" s="150" t="s">
        <v>603</v>
      </c>
      <c r="C968" s="129" t="s">
        <v>297</v>
      </c>
      <c r="D968" s="156">
        <v>45657</v>
      </c>
      <c r="E968" s="302">
        <v>0.75</v>
      </c>
      <c r="F968" s="303"/>
      <c r="G968" s="303"/>
      <c r="H968" s="2"/>
    </row>
    <row r="969" spans="1:12" ht="22.5" x14ac:dyDescent="0.25">
      <c r="A969" s="389" t="s">
        <v>14</v>
      </c>
      <c r="B969" s="150" t="s">
        <v>604</v>
      </c>
      <c r="C969" s="130">
        <v>1</v>
      </c>
      <c r="D969" s="130">
        <v>1</v>
      </c>
      <c r="E969" s="130">
        <v>1</v>
      </c>
      <c r="F969" s="130">
        <v>1</v>
      </c>
      <c r="G969" s="130">
        <v>1</v>
      </c>
      <c r="H969" s="2"/>
    </row>
    <row r="970" spans="1:12" ht="22.5" x14ac:dyDescent="0.25">
      <c r="A970" s="390"/>
      <c r="B970" s="150" t="s">
        <v>605</v>
      </c>
      <c r="C970" s="130">
        <v>0.75</v>
      </c>
      <c r="D970" s="130">
        <v>0.8</v>
      </c>
      <c r="E970" s="130">
        <v>0.85</v>
      </c>
      <c r="F970" s="130">
        <v>0.85</v>
      </c>
      <c r="G970" s="130">
        <v>0.85</v>
      </c>
      <c r="H970" s="2"/>
    </row>
    <row r="971" spans="1:12" x14ac:dyDescent="0.25">
      <c r="A971" s="220" t="s">
        <v>15</v>
      </c>
      <c r="B971" s="179">
        <v>45657</v>
      </c>
      <c r="C971" s="129"/>
      <c r="D971" s="129"/>
      <c r="E971" s="129"/>
      <c r="F971" s="129"/>
      <c r="G971" s="224"/>
      <c r="H971" s="2"/>
    </row>
    <row r="972" spans="1:12" x14ac:dyDescent="0.25">
      <c r="A972" s="220" t="s">
        <v>16</v>
      </c>
      <c r="B972" s="120" t="s">
        <v>26</v>
      </c>
      <c r="C972" s="225"/>
      <c r="D972" s="225"/>
      <c r="E972" s="225"/>
      <c r="F972" s="225"/>
      <c r="G972" s="225"/>
      <c r="H972" s="2"/>
    </row>
    <row r="973" spans="1:12" x14ac:dyDescent="0.25">
      <c r="A973" s="220" t="s">
        <v>17</v>
      </c>
      <c r="B973" s="120" t="s">
        <v>606</v>
      </c>
      <c r="C973" s="120"/>
      <c r="D973" s="120"/>
      <c r="E973" s="120"/>
      <c r="F973" s="120"/>
      <c r="G973" s="120"/>
      <c r="H973" s="2"/>
    </row>
    <row r="974" spans="1:12" x14ac:dyDescent="0.25">
      <c r="A974" s="51"/>
      <c r="B974" s="51"/>
      <c r="C974" s="51"/>
      <c r="D974" s="51"/>
      <c r="E974" s="51"/>
      <c r="F974" s="51"/>
      <c r="G974" s="51"/>
      <c r="H974" s="2"/>
    </row>
    <row r="975" spans="1:12" x14ac:dyDescent="0.25">
      <c r="A975" s="51"/>
      <c r="B975" s="51"/>
      <c r="C975" s="51"/>
      <c r="D975" s="51"/>
      <c r="E975" s="51"/>
      <c r="F975" s="51"/>
      <c r="G975" s="51"/>
      <c r="H975" s="2"/>
    </row>
    <row r="976" spans="1:12" x14ac:dyDescent="0.25">
      <c r="A976" s="51"/>
      <c r="B976" s="51"/>
      <c r="C976" s="51"/>
      <c r="D976" s="51"/>
      <c r="E976" s="51"/>
      <c r="F976" s="51"/>
      <c r="G976" s="51"/>
      <c r="H976" s="2"/>
    </row>
    <row r="977" spans="1:12" x14ac:dyDescent="0.25">
      <c r="A977" s="51"/>
      <c r="B977" s="51"/>
      <c r="C977" s="51"/>
      <c r="D977" s="51"/>
      <c r="E977" s="51"/>
      <c r="F977" s="51"/>
      <c r="G977" s="51"/>
      <c r="H977" s="2"/>
    </row>
    <row r="978" spans="1:12" x14ac:dyDescent="0.25">
      <c r="A978" s="51"/>
      <c r="B978" s="51"/>
      <c r="C978" s="51"/>
      <c r="D978" s="51"/>
      <c r="E978" s="51"/>
      <c r="F978" s="51"/>
      <c r="G978" s="51"/>
      <c r="H978" s="2"/>
    </row>
    <row r="979" spans="1:12" ht="72" customHeight="1" x14ac:dyDescent="0.25">
      <c r="A979" s="311" t="s">
        <v>19</v>
      </c>
      <c r="B979" s="311"/>
      <c r="C979" s="311"/>
      <c r="D979" s="311"/>
      <c r="E979" s="311"/>
      <c r="F979" s="311"/>
      <c r="G979" s="311"/>
      <c r="H979" s="2"/>
    </row>
    <row r="980" spans="1:12" x14ac:dyDescent="0.25">
      <c r="A980" s="51"/>
      <c r="B980" s="51"/>
      <c r="C980" s="51"/>
      <c r="D980" s="51"/>
      <c r="E980" s="51"/>
      <c r="F980" s="51"/>
      <c r="G980" s="51"/>
      <c r="H980" s="2"/>
    </row>
    <row r="981" spans="1:12" x14ac:dyDescent="0.25">
      <c r="A981" s="312" t="s">
        <v>1</v>
      </c>
      <c r="B981" s="312" t="s">
        <v>2</v>
      </c>
      <c r="C981" s="312" t="s">
        <v>3</v>
      </c>
      <c r="D981" s="312"/>
      <c r="E981" s="312"/>
      <c r="F981" s="312"/>
      <c r="G981" s="312"/>
      <c r="H981" s="2"/>
    </row>
    <row r="982" spans="1:12" x14ac:dyDescent="0.25">
      <c r="A982" s="312"/>
      <c r="B982" s="312"/>
      <c r="C982" s="171">
        <v>2026</v>
      </c>
      <c r="D982" s="171">
        <v>2027</v>
      </c>
      <c r="E982" s="171">
        <v>2028</v>
      </c>
      <c r="F982" s="171">
        <v>2029</v>
      </c>
      <c r="G982" s="171" t="s">
        <v>4</v>
      </c>
      <c r="H982" s="2"/>
    </row>
    <row r="983" spans="1:12" x14ac:dyDescent="0.25">
      <c r="A983" s="141" t="s">
        <v>5</v>
      </c>
      <c r="B983" s="152">
        <v>4</v>
      </c>
      <c r="C983" s="150" t="s">
        <v>0</v>
      </c>
      <c r="D983" s="150" t="s">
        <v>0</v>
      </c>
      <c r="E983" s="150" t="s">
        <v>0</v>
      </c>
      <c r="F983" s="150" t="s">
        <v>0</v>
      </c>
      <c r="G983" s="150" t="s">
        <v>0</v>
      </c>
      <c r="H983" s="2"/>
      <c r="J983" s="255" t="s">
        <v>179</v>
      </c>
      <c r="K983" s="328" t="s">
        <v>180</v>
      </c>
      <c r="L983" s="328" t="s">
        <v>31</v>
      </c>
    </row>
    <row r="984" spans="1:12" x14ac:dyDescent="0.25">
      <c r="A984" s="141" t="s">
        <v>6</v>
      </c>
      <c r="B984" s="228">
        <v>5</v>
      </c>
      <c r="C984" s="150" t="s">
        <v>0</v>
      </c>
      <c r="D984" s="150" t="s">
        <v>0</v>
      </c>
      <c r="E984" s="150" t="s">
        <v>0</v>
      </c>
      <c r="F984" s="150" t="s">
        <v>0</v>
      </c>
      <c r="G984" s="150" t="s">
        <v>0</v>
      </c>
      <c r="H984" s="2"/>
      <c r="J984" s="256" t="s">
        <v>181</v>
      </c>
      <c r="K984" s="329"/>
      <c r="L984" s="329"/>
    </row>
    <row r="985" spans="1:12" x14ac:dyDescent="0.25">
      <c r="A985" s="141" t="s">
        <v>7</v>
      </c>
      <c r="B985" s="152">
        <v>17</v>
      </c>
      <c r="C985" s="150" t="s">
        <v>0</v>
      </c>
      <c r="D985" s="150" t="s">
        <v>0</v>
      </c>
      <c r="E985" s="150" t="s">
        <v>0</v>
      </c>
      <c r="F985" s="150" t="s">
        <v>0</v>
      </c>
      <c r="G985" s="150" t="s">
        <v>0</v>
      </c>
      <c r="H985" s="2"/>
      <c r="J985" s="81">
        <v>2026</v>
      </c>
      <c r="K985" s="81">
        <v>3.64</v>
      </c>
      <c r="L985" s="81">
        <f>3.64/100+1</f>
        <v>1.0364</v>
      </c>
    </row>
    <row r="986" spans="1:12" x14ac:dyDescent="0.25">
      <c r="A986" s="141" t="s">
        <v>8</v>
      </c>
      <c r="B986" s="228">
        <v>122</v>
      </c>
      <c r="C986" s="150" t="s">
        <v>0</v>
      </c>
      <c r="D986" s="150" t="s">
        <v>0</v>
      </c>
      <c r="E986" s="150" t="s">
        <v>0</v>
      </c>
      <c r="F986" s="150" t="s">
        <v>0</v>
      </c>
      <c r="G986" s="150" t="s">
        <v>0</v>
      </c>
      <c r="H986" s="2"/>
      <c r="J986" s="81">
        <v>2027</v>
      </c>
      <c r="K986" s="81">
        <v>3.3</v>
      </c>
      <c r="L986" s="81">
        <f>3.3/100+1</f>
        <v>1.0329999999999999</v>
      </c>
    </row>
    <row r="987" spans="1:12" x14ac:dyDescent="0.25">
      <c r="A987" s="141" t="s">
        <v>9</v>
      </c>
      <c r="B987" s="197" t="s">
        <v>613</v>
      </c>
      <c r="C987" s="150" t="s">
        <v>0</v>
      </c>
      <c r="D987" s="150" t="s">
        <v>0</v>
      </c>
      <c r="E987" s="150" t="s">
        <v>0</v>
      </c>
      <c r="F987" s="150" t="s">
        <v>0</v>
      </c>
      <c r="G987" s="150" t="s">
        <v>0</v>
      </c>
      <c r="H987" s="2"/>
      <c r="J987" s="81">
        <v>2028</v>
      </c>
      <c r="K987" s="82">
        <v>3</v>
      </c>
      <c r="L987" s="83">
        <f>3/100+1</f>
        <v>1.03</v>
      </c>
    </row>
    <row r="988" spans="1:12" x14ac:dyDescent="0.25">
      <c r="A988" s="181" t="s">
        <v>10</v>
      </c>
      <c r="B988" s="229" t="s">
        <v>607</v>
      </c>
      <c r="C988" s="246">
        <v>2000</v>
      </c>
      <c r="D988" s="246">
        <f>C988*L986</f>
        <v>2066</v>
      </c>
      <c r="E988" s="246">
        <f>D988*L987</f>
        <v>2127.98</v>
      </c>
      <c r="F988" s="246">
        <f>E988*L987</f>
        <v>2191.8193999999999</v>
      </c>
      <c r="G988" s="265">
        <f>C988+D988+E988+F988</f>
        <v>8385.7993999999999</v>
      </c>
      <c r="H988" s="2"/>
      <c r="J988" s="81">
        <v>2029</v>
      </c>
      <c r="K988" s="82">
        <v>3</v>
      </c>
      <c r="L988" s="83">
        <f>3/100+1</f>
        <v>1.03</v>
      </c>
    </row>
    <row r="989" spans="1:12" x14ac:dyDescent="0.25">
      <c r="A989" s="141" t="s">
        <v>18</v>
      </c>
      <c r="B989" s="152">
        <v>1500</v>
      </c>
      <c r="C989" s="230"/>
      <c r="D989" s="230"/>
      <c r="E989" s="230"/>
      <c r="F989" s="230"/>
      <c r="G989" s="230"/>
      <c r="H989" s="2"/>
    </row>
    <row r="990" spans="1:12" ht="39" customHeight="1" x14ac:dyDescent="0.25">
      <c r="A990" s="141" t="s">
        <v>11</v>
      </c>
      <c r="B990" s="314" t="s">
        <v>608</v>
      </c>
      <c r="C990" s="314"/>
      <c r="D990" s="314"/>
      <c r="E990" s="314"/>
      <c r="F990" s="314"/>
      <c r="G990" s="314"/>
      <c r="H990" s="2"/>
    </row>
    <row r="991" spans="1:12" x14ac:dyDescent="0.25">
      <c r="A991" s="141" t="s">
        <v>12</v>
      </c>
      <c r="B991" s="314" t="s">
        <v>609</v>
      </c>
      <c r="C991" s="314"/>
      <c r="D991" s="314"/>
      <c r="E991" s="314"/>
      <c r="F991" s="314"/>
      <c r="G991" s="314"/>
      <c r="H991" s="2"/>
    </row>
    <row r="992" spans="1:12" x14ac:dyDescent="0.25">
      <c r="A992" s="296" t="s">
        <v>13</v>
      </c>
      <c r="B992" s="170" t="s">
        <v>324</v>
      </c>
      <c r="C992" s="170" t="s">
        <v>397</v>
      </c>
      <c r="D992" s="170" t="s">
        <v>29</v>
      </c>
      <c r="E992" s="312" t="s">
        <v>152</v>
      </c>
      <c r="F992" s="312"/>
      <c r="G992" s="312"/>
      <c r="H992" s="2"/>
    </row>
    <row r="993" spans="1:12" ht="33.75" x14ac:dyDescent="0.25">
      <c r="A993" s="297"/>
      <c r="B993" s="150" t="s">
        <v>610</v>
      </c>
      <c r="C993" s="129" t="s">
        <v>297</v>
      </c>
      <c r="D993" s="156">
        <v>45657</v>
      </c>
      <c r="E993" s="302">
        <v>0.85</v>
      </c>
      <c r="F993" s="303"/>
      <c r="G993" s="303"/>
      <c r="H993" s="2"/>
    </row>
    <row r="994" spans="1:12" x14ac:dyDescent="0.25">
      <c r="A994" s="298"/>
      <c r="B994" s="118" t="s">
        <v>611</v>
      </c>
      <c r="C994" s="129" t="s">
        <v>297</v>
      </c>
      <c r="D994" s="156">
        <v>45657</v>
      </c>
      <c r="E994" s="302">
        <v>0.75</v>
      </c>
      <c r="F994" s="303"/>
      <c r="G994" s="303"/>
      <c r="H994" s="2"/>
    </row>
    <row r="995" spans="1:12" ht="22.5" x14ac:dyDescent="0.25">
      <c r="A995" s="389" t="s">
        <v>14</v>
      </c>
      <c r="B995" s="150" t="s">
        <v>580</v>
      </c>
      <c r="C995" s="130">
        <v>1</v>
      </c>
      <c r="D995" s="130">
        <v>1</v>
      </c>
      <c r="E995" s="130">
        <v>1</v>
      </c>
      <c r="F995" s="130">
        <v>1</v>
      </c>
      <c r="G995" s="130">
        <v>1</v>
      </c>
      <c r="H995" s="2"/>
    </row>
    <row r="996" spans="1:12" ht="22.5" x14ac:dyDescent="0.25">
      <c r="A996" s="390"/>
      <c r="B996" s="150" t="s">
        <v>612</v>
      </c>
      <c r="C996" s="130">
        <v>0.75</v>
      </c>
      <c r="D996" s="130">
        <v>0.8</v>
      </c>
      <c r="E996" s="130">
        <v>0.85</v>
      </c>
      <c r="F996" s="130">
        <v>0.85</v>
      </c>
      <c r="G996" s="130">
        <v>0.85</v>
      </c>
      <c r="H996" s="2"/>
    </row>
    <row r="997" spans="1:12" x14ac:dyDescent="0.25">
      <c r="A997" s="220" t="s">
        <v>15</v>
      </c>
      <c r="B997" s="179">
        <v>45657</v>
      </c>
      <c r="C997" s="224"/>
      <c r="D997" s="224"/>
      <c r="E997" s="224"/>
      <c r="F997" s="224"/>
      <c r="G997" s="224"/>
      <c r="H997" s="2"/>
    </row>
    <row r="998" spans="1:12" x14ac:dyDescent="0.25">
      <c r="A998" s="220" t="s">
        <v>16</v>
      </c>
      <c r="B998" s="120" t="s">
        <v>26</v>
      </c>
      <c r="C998" s="225"/>
      <c r="D998" s="225"/>
      <c r="E998" s="225"/>
      <c r="F998" s="225"/>
      <c r="G998" s="225"/>
      <c r="H998" s="2"/>
    </row>
    <row r="999" spans="1:12" x14ac:dyDescent="0.25">
      <c r="A999" s="220" t="s">
        <v>17</v>
      </c>
      <c r="B999" s="120" t="s">
        <v>606</v>
      </c>
      <c r="C999" s="120"/>
      <c r="D999" s="120"/>
      <c r="E999" s="120"/>
      <c r="F999" s="120"/>
      <c r="G999" s="120"/>
      <c r="H999" s="2"/>
    </row>
    <row r="1000" spans="1:12" x14ac:dyDescent="0.25">
      <c r="A1000" s="8"/>
      <c r="B1000" s="9"/>
      <c r="C1000" s="9"/>
      <c r="D1000" s="9"/>
      <c r="E1000" s="9"/>
      <c r="F1000" s="9"/>
      <c r="G1000" s="9"/>
      <c r="H1000" s="2"/>
    </row>
    <row r="1001" spans="1:12" x14ac:dyDescent="0.25">
      <c r="A1001" s="8"/>
      <c r="B1001" s="9"/>
      <c r="C1001" s="9"/>
      <c r="D1001" s="9"/>
      <c r="E1001" s="9"/>
      <c r="F1001" s="9"/>
      <c r="G1001" s="9"/>
      <c r="H1001" s="2"/>
    </row>
    <row r="1002" spans="1:12" x14ac:dyDescent="0.25">
      <c r="A1002" s="8"/>
      <c r="B1002" s="9"/>
      <c r="C1002" s="9"/>
      <c r="D1002" s="9"/>
      <c r="E1002" s="9"/>
      <c r="F1002" s="9"/>
      <c r="G1002" s="9"/>
      <c r="H1002" s="2"/>
    </row>
    <row r="1003" spans="1:12" x14ac:dyDescent="0.25">
      <c r="A1003" s="8"/>
      <c r="B1003" s="9"/>
      <c r="C1003" s="9"/>
      <c r="D1003" s="9"/>
      <c r="E1003" s="9"/>
      <c r="F1003" s="9"/>
      <c r="G1003" s="9"/>
      <c r="H1003" s="2"/>
    </row>
    <row r="1004" spans="1:12" ht="69.75" customHeight="1" x14ac:dyDescent="0.25">
      <c r="A1004" s="311" t="s">
        <v>19</v>
      </c>
      <c r="B1004" s="311"/>
      <c r="C1004" s="311"/>
      <c r="D1004" s="311"/>
      <c r="E1004" s="311"/>
      <c r="F1004" s="311"/>
      <c r="G1004" s="311"/>
      <c r="H1004" s="2"/>
    </row>
    <row r="1005" spans="1:12" x14ac:dyDescent="0.25">
      <c r="A1005" s="51"/>
      <c r="B1005" s="51"/>
      <c r="C1005" s="51"/>
      <c r="D1005" s="51"/>
      <c r="E1005" s="51"/>
      <c r="F1005" s="51"/>
      <c r="G1005" s="51"/>
      <c r="H1005" s="2"/>
    </row>
    <row r="1006" spans="1:12" x14ac:dyDescent="0.25">
      <c r="A1006" s="312" t="s">
        <v>1</v>
      </c>
      <c r="B1006" s="312" t="s">
        <v>2</v>
      </c>
      <c r="C1006" s="312" t="s">
        <v>3</v>
      </c>
      <c r="D1006" s="312"/>
      <c r="E1006" s="312"/>
      <c r="F1006" s="312"/>
      <c r="G1006" s="312"/>
      <c r="H1006" s="2"/>
    </row>
    <row r="1007" spans="1:12" x14ac:dyDescent="0.25">
      <c r="A1007" s="312"/>
      <c r="B1007" s="312"/>
      <c r="C1007" s="171">
        <v>2026</v>
      </c>
      <c r="D1007" s="171">
        <v>2027</v>
      </c>
      <c r="E1007" s="171">
        <v>2028</v>
      </c>
      <c r="F1007" s="171">
        <v>2029</v>
      </c>
      <c r="G1007" s="171" t="s">
        <v>4</v>
      </c>
      <c r="H1007" s="2"/>
    </row>
    <row r="1008" spans="1:12" x14ac:dyDescent="0.25">
      <c r="A1008" s="141" t="s">
        <v>5</v>
      </c>
      <c r="B1008" s="152">
        <v>4</v>
      </c>
      <c r="C1008" s="150" t="s">
        <v>0</v>
      </c>
      <c r="D1008" s="150" t="s">
        <v>0</v>
      </c>
      <c r="E1008" s="150" t="s">
        <v>0</v>
      </c>
      <c r="F1008" s="150" t="s">
        <v>0</v>
      </c>
      <c r="G1008" s="150" t="s">
        <v>0</v>
      </c>
      <c r="H1008" s="2"/>
      <c r="J1008" s="255" t="s">
        <v>179</v>
      </c>
      <c r="K1008" s="328" t="s">
        <v>180</v>
      </c>
      <c r="L1008" s="328" t="s">
        <v>31</v>
      </c>
    </row>
    <row r="1009" spans="1:12" x14ac:dyDescent="0.25">
      <c r="A1009" s="141" t="s">
        <v>6</v>
      </c>
      <c r="B1009" s="228">
        <v>4</v>
      </c>
      <c r="C1009" s="150" t="s">
        <v>0</v>
      </c>
      <c r="D1009" s="150" t="s">
        <v>0</v>
      </c>
      <c r="E1009" s="150" t="s">
        <v>0</v>
      </c>
      <c r="F1009" s="150" t="s">
        <v>0</v>
      </c>
      <c r="G1009" s="150" t="s">
        <v>0</v>
      </c>
      <c r="H1009" s="2"/>
      <c r="J1009" s="256" t="s">
        <v>181</v>
      </c>
      <c r="K1009" s="329"/>
      <c r="L1009" s="329"/>
    </row>
    <row r="1010" spans="1:12" x14ac:dyDescent="0.25">
      <c r="A1010" s="141" t="s">
        <v>7</v>
      </c>
      <c r="B1010" s="152">
        <v>16</v>
      </c>
      <c r="C1010" s="150" t="s">
        <v>0</v>
      </c>
      <c r="D1010" s="150" t="s">
        <v>0</v>
      </c>
      <c r="E1010" s="150" t="s">
        <v>0</v>
      </c>
      <c r="F1010" s="150" t="s">
        <v>0</v>
      </c>
      <c r="G1010" s="150" t="s">
        <v>0</v>
      </c>
      <c r="H1010" s="2"/>
      <c r="J1010" s="81">
        <v>2026</v>
      </c>
      <c r="K1010" s="81">
        <v>3.64</v>
      </c>
      <c r="L1010" s="81">
        <f>3.64/100+1</f>
        <v>1.0364</v>
      </c>
    </row>
    <row r="1011" spans="1:12" x14ac:dyDescent="0.25">
      <c r="A1011" s="141" t="s">
        <v>8</v>
      </c>
      <c r="B1011" s="235">
        <v>122</v>
      </c>
      <c r="C1011" s="150" t="s">
        <v>0</v>
      </c>
      <c r="D1011" s="150" t="s">
        <v>0</v>
      </c>
      <c r="E1011" s="150" t="s">
        <v>0</v>
      </c>
      <c r="F1011" s="150" t="s">
        <v>0</v>
      </c>
      <c r="G1011" s="150" t="s">
        <v>0</v>
      </c>
      <c r="H1011" s="2"/>
      <c r="J1011" s="81">
        <v>2027</v>
      </c>
      <c r="K1011" s="81">
        <v>3.3</v>
      </c>
      <c r="L1011" s="81">
        <f>3.3/100+1</f>
        <v>1.0329999999999999</v>
      </c>
    </row>
    <row r="1012" spans="1:12" x14ac:dyDescent="0.25">
      <c r="A1012" s="141" t="s">
        <v>9</v>
      </c>
      <c r="B1012" s="234" t="s">
        <v>548</v>
      </c>
      <c r="C1012" s="150" t="s">
        <v>0</v>
      </c>
      <c r="D1012" s="150" t="s">
        <v>0</v>
      </c>
      <c r="E1012" s="150" t="s">
        <v>0</v>
      </c>
      <c r="F1012" s="150" t="s">
        <v>0</v>
      </c>
      <c r="G1012" s="150" t="s">
        <v>0</v>
      </c>
      <c r="H1012" s="2"/>
      <c r="J1012" s="81">
        <v>2028</v>
      </c>
      <c r="K1012" s="82">
        <v>3</v>
      </c>
      <c r="L1012" s="83">
        <f>3/100+1</f>
        <v>1.03</v>
      </c>
    </row>
    <row r="1013" spans="1:12" x14ac:dyDescent="0.25">
      <c r="A1013" s="181" t="s">
        <v>10</v>
      </c>
      <c r="B1013" s="150" t="s">
        <v>614</v>
      </c>
      <c r="C1013" s="246">
        <v>2000</v>
      </c>
      <c r="D1013" s="246">
        <f>C1013*L1011</f>
        <v>2066</v>
      </c>
      <c r="E1013" s="246">
        <f>D1013*L1012</f>
        <v>2127.98</v>
      </c>
      <c r="F1013" s="246">
        <f>E1013*L1013</f>
        <v>2191.8193999999999</v>
      </c>
      <c r="G1013" s="265">
        <f>C1013+D1013+E1013+F1013</f>
        <v>8385.7993999999999</v>
      </c>
      <c r="H1013" s="2"/>
      <c r="J1013" s="81">
        <v>2029</v>
      </c>
      <c r="K1013" s="82">
        <v>3</v>
      </c>
      <c r="L1013" s="83">
        <f>3/100+1</f>
        <v>1.03</v>
      </c>
    </row>
    <row r="1014" spans="1:12" x14ac:dyDescent="0.25">
      <c r="A1014" s="141" t="s">
        <v>18</v>
      </c>
      <c r="B1014" s="190">
        <v>1500</v>
      </c>
      <c r="C1014" s="230"/>
      <c r="D1014" s="230"/>
      <c r="E1014" s="230"/>
      <c r="F1014" s="230"/>
      <c r="G1014" s="230"/>
      <c r="H1014" s="2"/>
    </row>
    <row r="1015" spans="1:12" ht="36" customHeight="1" x14ac:dyDescent="0.25">
      <c r="A1015" s="141" t="s">
        <v>11</v>
      </c>
      <c r="B1015" s="314" t="s">
        <v>615</v>
      </c>
      <c r="C1015" s="314"/>
      <c r="D1015" s="314"/>
      <c r="E1015" s="314"/>
      <c r="F1015" s="314"/>
      <c r="G1015" s="314"/>
      <c r="H1015" s="2"/>
    </row>
    <row r="1016" spans="1:12" x14ac:dyDescent="0.25">
      <c r="A1016" s="141" t="s">
        <v>12</v>
      </c>
      <c r="B1016" s="314" t="s">
        <v>609</v>
      </c>
      <c r="C1016" s="314"/>
      <c r="D1016" s="314"/>
      <c r="E1016" s="314"/>
      <c r="F1016" s="314"/>
      <c r="G1016" s="314"/>
      <c r="H1016" s="2"/>
    </row>
    <row r="1017" spans="1:12" x14ac:dyDescent="0.25">
      <c r="A1017" s="296" t="s">
        <v>13</v>
      </c>
      <c r="B1017" s="170" t="s">
        <v>324</v>
      </c>
      <c r="C1017" s="170" t="s">
        <v>397</v>
      </c>
      <c r="D1017" s="170" t="s">
        <v>29</v>
      </c>
      <c r="E1017" s="312" t="s">
        <v>152</v>
      </c>
      <c r="F1017" s="312"/>
      <c r="G1017" s="312"/>
      <c r="H1017" s="2"/>
    </row>
    <row r="1018" spans="1:12" ht="33.75" x14ac:dyDescent="0.25">
      <c r="A1018" s="297"/>
      <c r="B1018" s="150" t="s">
        <v>616</v>
      </c>
      <c r="C1018" s="129" t="s">
        <v>297</v>
      </c>
      <c r="D1018" s="156">
        <v>45657</v>
      </c>
      <c r="E1018" s="302">
        <v>1</v>
      </c>
      <c r="F1018" s="303"/>
      <c r="G1018" s="303"/>
      <c r="H1018" s="2"/>
    </row>
    <row r="1019" spans="1:12" x14ac:dyDescent="0.25">
      <c r="A1019" s="298"/>
      <c r="B1019" s="138" t="s">
        <v>617</v>
      </c>
      <c r="C1019" s="129" t="s">
        <v>297</v>
      </c>
      <c r="D1019" s="156">
        <v>45657</v>
      </c>
      <c r="E1019" s="302">
        <v>0.75</v>
      </c>
      <c r="F1019" s="303"/>
      <c r="G1019" s="303"/>
      <c r="H1019" s="2"/>
    </row>
    <row r="1020" spans="1:12" ht="22.5" x14ac:dyDescent="0.25">
      <c r="A1020" s="389" t="s">
        <v>14</v>
      </c>
      <c r="B1020" s="150" t="s">
        <v>580</v>
      </c>
      <c r="C1020" s="130">
        <v>1</v>
      </c>
      <c r="D1020" s="130">
        <v>1</v>
      </c>
      <c r="E1020" s="130">
        <v>1</v>
      </c>
      <c r="F1020" s="130">
        <v>1</v>
      </c>
      <c r="G1020" s="130">
        <v>1</v>
      </c>
      <c r="H1020" s="2"/>
    </row>
    <row r="1021" spans="1:12" ht="22.5" x14ac:dyDescent="0.25">
      <c r="A1021" s="390"/>
      <c r="B1021" s="150" t="s">
        <v>618</v>
      </c>
      <c r="C1021" s="130">
        <v>0.75</v>
      </c>
      <c r="D1021" s="130">
        <v>0.8</v>
      </c>
      <c r="E1021" s="130">
        <v>0.85</v>
      </c>
      <c r="F1021" s="130">
        <v>0.85</v>
      </c>
      <c r="G1021" s="130">
        <v>0.85</v>
      </c>
      <c r="H1021" s="2"/>
    </row>
    <row r="1022" spans="1:12" x14ac:dyDescent="0.25">
      <c r="A1022" s="220" t="s">
        <v>15</v>
      </c>
      <c r="B1022" s="179">
        <v>45657</v>
      </c>
      <c r="C1022" s="224"/>
      <c r="D1022" s="224"/>
      <c r="E1022" s="224"/>
      <c r="F1022" s="224"/>
      <c r="G1022" s="224"/>
      <c r="H1022" s="2"/>
    </row>
    <row r="1023" spans="1:12" x14ac:dyDescent="0.25">
      <c r="A1023" s="220" t="s">
        <v>16</v>
      </c>
      <c r="B1023" s="120" t="s">
        <v>582</v>
      </c>
      <c r="C1023" s="225"/>
      <c r="D1023" s="225"/>
      <c r="E1023" s="225"/>
      <c r="F1023" s="225"/>
      <c r="G1023" s="225"/>
      <c r="H1023" s="2"/>
    </row>
    <row r="1024" spans="1:12" x14ac:dyDescent="0.25">
      <c r="A1024" s="220" t="s">
        <v>17</v>
      </c>
      <c r="B1024" s="120" t="s">
        <v>606</v>
      </c>
      <c r="C1024" s="120"/>
      <c r="D1024" s="120"/>
      <c r="E1024" s="120"/>
      <c r="F1024" s="120"/>
      <c r="G1024" s="120"/>
      <c r="H1024" s="2"/>
    </row>
    <row r="1025" spans="1:13" x14ac:dyDescent="0.25">
      <c r="A1025" s="8"/>
      <c r="B1025" s="9"/>
      <c r="C1025" s="9"/>
      <c r="D1025" s="9"/>
      <c r="E1025" s="9"/>
      <c r="F1025" s="9"/>
      <c r="G1025" s="9"/>
      <c r="H1025" s="2"/>
    </row>
    <row r="1026" spans="1:13" x14ac:dyDescent="0.25">
      <c r="A1026" s="8"/>
      <c r="B1026" s="9"/>
      <c r="C1026" s="9"/>
      <c r="D1026" s="9"/>
      <c r="E1026" s="9"/>
      <c r="F1026" s="9"/>
      <c r="G1026" s="9"/>
      <c r="H1026" s="2"/>
    </row>
    <row r="1027" spans="1:13" x14ac:dyDescent="0.25">
      <c r="A1027" s="8"/>
      <c r="B1027" s="9"/>
      <c r="C1027" s="9"/>
      <c r="D1027" s="9"/>
      <c r="E1027" s="9"/>
      <c r="F1027" s="9"/>
      <c r="G1027" s="9"/>
      <c r="H1027" s="2"/>
    </row>
    <row r="1028" spans="1:13" x14ac:dyDescent="0.25">
      <c r="A1028" s="8"/>
      <c r="B1028" s="9"/>
      <c r="C1028" s="9"/>
      <c r="D1028" s="9"/>
      <c r="E1028" s="9"/>
      <c r="F1028" s="9"/>
      <c r="G1028" s="9"/>
      <c r="H1028" s="2"/>
    </row>
    <row r="1029" spans="1:13" ht="65.25" customHeight="1" x14ac:dyDescent="0.25">
      <c r="A1029" s="311" t="s">
        <v>19</v>
      </c>
      <c r="B1029" s="311"/>
      <c r="C1029" s="311"/>
      <c r="D1029" s="311"/>
      <c r="E1029" s="311"/>
      <c r="F1029" s="311"/>
      <c r="G1029" s="311"/>
      <c r="H1029" s="2"/>
    </row>
    <row r="1030" spans="1:13" ht="15.75" thickBot="1" x14ac:dyDescent="0.3">
      <c r="A1030" s="51"/>
      <c r="B1030" s="51"/>
      <c r="C1030" s="51"/>
      <c r="D1030" s="51"/>
      <c r="E1030" s="51"/>
      <c r="F1030" s="51"/>
      <c r="G1030" s="51"/>
      <c r="H1030" s="2"/>
    </row>
    <row r="1031" spans="1:13" ht="15.75" thickBot="1" x14ac:dyDescent="0.3">
      <c r="A1031" s="334" t="s">
        <v>1</v>
      </c>
      <c r="B1031" s="334" t="s">
        <v>2</v>
      </c>
      <c r="C1031" s="330" t="s">
        <v>3</v>
      </c>
      <c r="D1031" s="331"/>
      <c r="E1031" s="331"/>
      <c r="F1031" s="331"/>
      <c r="G1031" s="332"/>
      <c r="H1031" s="2"/>
      <c r="J1031" s="87" t="s">
        <v>179</v>
      </c>
      <c r="K1031" s="328" t="s">
        <v>180</v>
      </c>
      <c r="L1031" s="328" t="s">
        <v>31</v>
      </c>
    </row>
    <row r="1032" spans="1:13" ht="15.75" thickBot="1" x14ac:dyDescent="0.3">
      <c r="A1032" s="335"/>
      <c r="B1032" s="335"/>
      <c r="C1032" s="10">
        <v>2026</v>
      </c>
      <c r="D1032" s="10">
        <v>2027</v>
      </c>
      <c r="E1032" s="10">
        <v>2028</v>
      </c>
      <c r="F1032" s="10">
        <v>2029</v>
      </c>
      <c r="G1032" s="10" t="s">
        <v>4</v>
      </c>
      <c r="H1032" s="2"/>
      <c r="J1032" s="88" t="s">
        <v>181</v>
      </c>
      <c r="K1032" s="329"/>
      <c r="L1032" s="329"/>
    </row>
    <row r="1033" spans="1:13" ht="15.75" thickBot="1" x14ac:dyDescent="0.3">
      <c r="A1033" s="11" t="s">
        <v>5</v>
      </c>
      <c r="B1033" s="12">
        <v>5</v>
      </c>
      <c r="C1033" s="13" t="s">
        <v>0</v>
      </c>
      <c r="D1033" s="13" t="s">
        <v>0</v>
      </c>
      <c r="E1033" s="13" t="s">
        <v>0</v>
      </c>
      <c r="F1033" s="13" t="s">
        <v>0</v>
      </c>
      <c r="G1033" s="13" t="s">
        <v>0</v>
      </c>
      <c r="H1033" s="2"/>
      <c r="J1033" s="81">
        <v>2026</v>
      </c>
      <c r="K1033" s="81">
        <v>3.64</v>
      </c>
      <c r="L1033" s="81">
        <f>3.64/100+1</f>
        <v>1.0364</v>
      </c>
    </row>
    <row r="1034" spans="1:13" ht="15.75" thickBot="1" x14ac:dyDescent="0.3">
      <c r="A1034" s="11" t="s">
        <v>6</v>
      </c>
      <c r="B1034" s="12">
        <v>1</v>
      </c>
      <c r="C1034" s="13" t="s">
        <v>0</v>
      </c>
      <c r="D1034" s="13" t="s">
        <v>0</v>
      </c>
      <c r="E1034" s="13" t="s">
        <v>0</v>
      </c>
      <c r="F1034" s="13" t="s">
        <v>0</v>
      </c>
      <c r="G1034" s="13" t="s">
        <v>0</v>
      </c>
      <c r="H1034" s="2"/>
      <c r="J1034" s="81">
        <v>2027</v>
      </c>
      <c r="K1034" s="81">
        <v>3.3</v>
      </c>
      <c r="L1034" s="81">
        <f>3.3/100+1</f>
        <v>1.0329999999999999</v>
      </c>
    </row>
    <row r="1035" spans="1:13" ht="15.75" thickBot="1" x14ac:dyDescent="0.3">
      <c r="A1035" s="11" t="s">
        <v>7</v>
      </c>
      <c r="B1035" s="12">
        <v>12</v>
      </c>
      <c r="C1035" s="13" t="s">
        <v>0</v>
      </c>
      <c r="D1035" s="13" t="s">
        <v>0</v>
      </c>
      <c r="E1035" s="13" t="s">
        <v>0</v>
      </c>
      <c r="F1035" s="13" t="s">
        <v>0</v>
      </c>
      <c r="G1035" s="13" t="s">
        <v>0</v>
      </c>
      <c r="H1035" s="2"/>
      <c r="J1035" s="81">
        <v>2028</v>
      </c>
      <c r="K1035" s="82">
        <v>3</v>
      </c>
      <c r="L1035" s="83">
        <f>3/100+1</f>
        <v>1.03</v>
      </c>
    </row>
    <row r="1036" spans="1:13" ht="15.75" thickBot="1" x14ac:dyDescent="0.3">
      <c r="A1036" s="11" t="s">
        <v>8</v>
      </c>
      <c r="B1036" s="12">
        <v>306</v>
      </c>
      <c r="C1036" s="13" t="s">
        <v>0</v>
      </c>
      <c r="D1036" s="13" t="s">
        <v>0</v>
      </c>
      <c r="E1036" s="13" t="s">
        <v>0</v>
      </c>
      <c r="F1036" s="13" t="s">
        <v>0</v>
      </c>
      <c r="G1036" s="13" t="s">
        <v>0</v>
      </c>
      <c r="H1036" s="2"/>
      <c r="J1036" s="81">
        <v>2029</v>
      </c>
      <c r="K1036" s="82">
        <v>3</v>
      </c>
      <c r="L1036" s="83">
        <f>3/100+1</f>
        <v>1.03</v>
      </c>
    </row>
    <row r="1037" spans="1:13" ht="15.75" thickBot="1" x14ac:dyDescent="0.3">
      <c r="A1037" s="11" t="s">
        <v>9</v>
      </c>
      <c r="B1037" s="14" t="s">
        <v>258</v>
      </c>
      <c r="C1037" s="13" t="s">
        <v>0</v>
      </c>
      <c r="D1037" s="13" t="s">
        <v>0</v>
      </c>
      <c r="E1037" s="13" t="s">
        <v>0</v>
      </c>
      <c r="F1037" s="13" t="s">
        <v>0</v>
      </c>
      <c r="G1037" s="13" t="s">
        <v>0</v>
      </c>
      <c r="H1037" s="2"/>
    </row>
    <row r="1038" spans="1:13" ht="15.75" thickBot="1" x14ac:dyDescent="0.3">
      <c r="A1038" s="102" t="s">
        <v>10</v>
      </c>
      <c r="B1038" s="13" t="s">
        <v>257</v>
      </c>
      <c r="C1038" s="38">
        <v>350000</v>
      </c>
      <c r="D1038" s="38">
        <f>C1038*L1034</f>
        <v>361550</v>
      </c>
      <c r="E1038" s="38">
        <f>D1038*L1035</f>
        <v>372396.5</v>
      </c>
      <c r="F1038" s="38">
        <f>E1038*L1036</f>
        <v>383568.39500000002</v>
      </c>
      <c r="G1038" s="39">
        <f>C1038+D1038+E1038+F1038</f>
        <v>1467514.895</v>
      </c>
      <c r="H1038" s="2"/>
      <c r="J1038" s="49">
        <f>C1038+C1040+C1041+C1042+C1043+C1044+C1045+C1090+C1092+C1093+C1094+C1147+C1149+C1150+C1151+C1152+C1205+C1232+C1233+C1260+C1288+C1289+C1290+C1291+C1314+C1315+C1316+C1318</f>
        <v>8446917.6699999999</v>
      </c>
      <c r="K1038" s="49">
        <f>D1038+D1040+D1041+D1042+D1043+D1044+D1045+D1090+D1092+D1093+D1094+D1147+D1149+D1150+D1151+D1152+D1205+D1232+D1233+D1260+D1288+D1289+D1290+D1291+D1314+D1315+D1316+D1318</f>
        <v>8685144.8831099998</v>
      </c>
      <c r="L1038" s="49">
        <f>E1038+E1040+E1041+E1042+E1043+E1044+E1045+E1090+E1092+E1093+E1094+E1147+E1149+E1150+E1151+E1152+E1205+E1232+E1233+E1260+E1288+E1289+E1290+E1291+E1314+E1315+E1316+E1318</f>
        <v>8884927.8917033002</v>
      </c>
      <c r="M1038" s="49">
        <f>F1038+F1040+F1041+F1042+F1043+F1044+F1045+F1090+F1092+F1093+F1094+F1147+F1149+F1150+F1151+F1152+F1205+F1232+F1233+F1260+F1288+F1289+F1290+F1291+F1314+F1315+F1316+F1318</f>
        <v>9065449.9620043971</v>
      </c>
    </row>
    <row r="1039" spans="1:13" ht="15.75" thickBot="1" x14ac:dyDescent="0.3">
      <c r="A1039" s="11" t="s">
        <v>8</v>
      </c>
      <c r="B1039" s="12">
        <v>361</v>
      </c>
      <c r="C1039" s="13"/>
      <c r="D1039" s="13"/>
      <c r="E1039" s="13"/>
      <c r="F1039" s="13"/>
      <c r="G1039" s="85"/>
      <c r="H1039" s="2"/>
    </row>
    <row r="1040" spans="1:13" ht="15.75" thickBot="1" x14ac:dyDescent="0.3">
      <c r="A1040" s="362" t="s">
        <v>10</v>
      </c>
      <c r="B1040" s="76" t="s">
        <v>255</v>
      </c>
      <c r="C1040" s="38">
        <v>2140000</v>
      </c>
      <c r="D1040" s="38">
        <v>2170098.9300000002</v>
      </c>
      <c r="E1040" s="38">
        <v>2172726.11</v>
      </c>
      <c r="F1040" s="38">
        <v>2200786.4700000002</v>
      </c>
      <c r="G1040" s="39">
        <f>C1040+D1040+E1040+F1040</f>
        <v>8683611.5099999998</v>
      </c>
      <c r="H1040" s="2"/>
      <c r="J1040" s="113">
        <f>F1038+F1040+F1041+F1042+F1043+F1044+F1045+F1090+F1092+F1093+F1094+F1147+F1149+F1150+F1151+F1152+F1205+F1232+F1233+F1260+F1288+F1289+F1290+F1291+F1314+F1315+F1316+F1318</f>
        <v>9065449.9620043971</v>
      </c>
      <c r="K1040" s="113">
        <f>E1038+E1040+E1041+E1042+E1043+E1044+E1045+E1090+E1092+E1093+E1094+E1147+E1149+E1150+E1151+E1152+E1205+E1232+E1233+E1260+E1288+E1289+E1290+E1291+E1314+E1315+E1316+E1318</f>
        <v>8884927.8917033002</v>
      </c>
      <c r="L1040" s="113">
        <f>D1038+D1040+D1041+D1042+D1043+D1044+D1045+D1090+D1092+D1093+D1094+D1147+D1149+D1150+D1151+D1152+D1205+D1232+D1233+D1260+D1288+D1289+D1290+D1291+D1314+D1315+D1316+D1318</f>
        <v>8685144.8831099998</v>
      </c>
      <c r="M1040" s="113">
        <f>C1038+C1040+C1041+C1042+C1043+C1044+C1045+C1090+C1092+C1093+C1094+C1147+C1149+C1150+C1151+C1152+C1205+C1232+C1233+C1260+C1288+C1289+C1290+C1291+C1314+C1315+C1316+C1318</f>
        <v>8446917.6699999999</v>
      </c>
    </row>
    <row r="1041" spans="1:8" ht="15.75" thickBot="1" x14ac:dyDescent="0.3">
      <c r="A1041" s="363"/>
      <c r="B1041" s="76" t="s">
        <v>182</v>
      </c>
      <c r="C1041" s="38">
        <v>5000</v>
      </c>
      <c r="D1041" s="38">
        <f>C1041*L1034</f>
        <v>5165</v>
      </c>
      <c r="E1041" s="38">
        <f>D1041*L1035</f>
        <v>5319.95</v>
      </c>
      <c r="F1041" s="38">
        <f>E1041*L1036</f>
        <v>5479.5484999999999</v>
      </c>
      <c r="G1041" s="39">
        <f>C1041+D1041+E1041+F1041</f>
        <v>20964.498500000002</v>
      </c>
      <c r="H1041" s="2"/>
    </row>
    <row r="1042" spans="1:8" ht="23.25" thickBot="1" x14ac:dyDescent="0.3">
      <c r="A1042" s="363"/>
      <c r="B1042" s="76" t="s">
        <v>256</v>
      </c>
      <c r="C1042" s="38">
        <v>2100000</v>
      </c>
      <c r="D1042" s="38">
        <f>C1042*L1034</f>
        <v>2169300</v>
      </c>
      <c r="E1042" s="38">
        <f>D1042*L1035</f>
        <v>2234379</v>
      </c>
      <c r="F1042" s="38">
        <v>2250745.33</v>
      </c>
      <c r="G1042" s="39">
        <f t="shared" ref="G1042:G1045" si="1">C1042+D1042+E1042+F1042</f>
        <v>8754424.3300000001</v>
      </c>
      <c r="H1042" s="2"/>
    </row>
    <row r="1043" spans="1:8" ht="15.75" thickBot="1" x14ac:dyDescent="0.3">
      <c r="A1043" s="363"/>
      <c r="B1043" s="76" t="s">
        <v>260</v>
      </c>
      <c r="C1043" s="38">
        <v>10000</v>
      </c>
      <c r="D1043" s="38">
        <f>C1043*L1034</f>
        <v>10330</v>
      </c>
      <c r="E1043" s="38">
        <f>D1043*L1035</f>
        <v>10639.9</v>
      </c>
      <c r="F1043" s="38">
        <f>E1043*L1036</f>
        <v>10959.097</v>
      </c>
      <c r="G1043" s="39">
        <f t="shared" si="1"/>
        <v>41928.997000000003</v>
      </c>
      <c r="H1043" s="2"/>
    </row>
    <row r="1044" spans="1:8" ht="34.5" thickBot="1" x14ac:dyDescent="0.3">
      <c r="A1044" s="363"/>
      <c r="B1044" s="76" t="s">
        <v>184</v>
      </c>
      <c r="C1044" s="38">
        <v>5000</v>
      </c>
      <c r="D1044" s="38">
        <f>C1044*L1034</f>
        <v>5165</v>
      </c>
      <c r="E1044" s="38">
        <f>D1044*L1035</f>
        <v>5319.95</v>
      </c>
      <c r="F1044" s="38">
        <f>E1044*L1036</f>
        <v>5479.5484999999999</v>
      </c>
      <c r="G1044" s="39">
        <f t="shared" si="1"/>
        <v>20964.498500000002</v>
      </c>
      <c r="H1044" s="2"/>
    </row>
    <row r="1045" spans="1:8" ht="34.5" thickBot="1" x14ac:dyDescent="0.3">
      <c r="A1045" s="363"/>
      <c r="B1045" s="76" t="s">
        <v>185</v>
      </c>
      <c r="C1045" s="38">
        <v>5000</v>
      </c>
      <c r="D1045" s="38">
        <f>C1045*L1034</f>
        <v>5165</v>
      </c>
      <c r="E1045" s="38">
        <f>D1045*L1035</f>
        <v>5319.95</v>
      </c>
      <c r="F1045" s="38">
        <f>E1045*L1036</f>
        <v>5479.5484999999999</v>
      </c>
      <c r="G1045" s="39">
        <f t="shared" si="1"/>
        <v>20964.498500000002</v>
      </c>
      <c r="H1045" s="2"/>
    </row>
    <row r="1046" spans="1:8" ht="15.75" thickBot="1" x14ac:dyDescent="0.3">
      <c r="A1046" s="57" t="s">
        <v>18</v>
      </c>
      <c r="B1046" s="105">
        <v>1500</v>
      </c>
      <c r="C1046" s="13"/>
      <c r="D1046" s="13"/>
      <c r="E1046" s="13"/>
      <c r="F1046" s="13"/>
      <c r="G1046" s="13"/>
      <c r="H1046" s="2"/>
    </row>
    <row r="1047" spans="1:8" ht="15.75" thickBot="1" x14ac:dyDescent="0.3">
      <c r="A1047" s="57" t="s">
        <v>148</v>
      </c>
      <c r="B1047" s="105">
        <v>1540</v>
      </c>
      <c r="C1047" s="13"/>
      <c r="D1047" s="13"/>
      <c r="E1047" s="13"/>
      <c r="F1047" s="13"/>
      <c r="G1047" s="13"/>
      <c r="H1047" s="2"/>
    </row>
    <row r="1048" spans="1:8" ht="15.75" thickBot="1" x14ac:dyDescent="0.3">
      <c r="A1048" s="57" t="s">
        <v>149</v>
      </c>
      <c r="B1048" s="105">
        <v>1550</v>
      </c>
      <c r="C1048" s="13"/>
      <c r="D1048" s="13"/>
      <c r="E1048" s="13"/>
      <c r="F1048" s="13"/>
      <c r="G1048" s="13"/>
      <c r="H1048" s="2"/>
    </row>
    <row r="1049" spans="1:8" ht="15.75" thickBot="1" x14ac:dyDescent="0.3">
      <c r="A1049" s="57" t="s">
        <v>252</v>
      </c>
      <c r="B1049" s="105">
        <v>1552</v>
      </c>
      <c r="C1049" s="13"/>
      <c r="D1049" s="13"/>
      <c r="E1049" s="13"/>
      <c r="F1049" s="13"/>
      <c r="G1049" s="13"/>
      <c r="H1049" s="2"/>
    </row>
    <row r="1050" spans="1:8" ht="15.75" thickBot="1" x14ac:dyDescent="0.3">
      <c r="A1050" s="57" t="s">
        <v>253</v>
      </c>
      <c r="B1050" s="105">
        <v>1553</v>
      </c>
      <c r="C1050" s="13"/>
      <c r="D1050" s="13"/>
      <c r="E1050" s="13"/>
      <c r="F1050" s="13"/>
      <c r="G1050" s="13"/>
      <c r="H1050" s="2"/>
    </row>
    <row r="1051" spans="1:8" ht="15.75" thickBot="1" x14ac:dyDescent="0.3">
      <c r="A1051" s="57" t="s">
        <v>254</v>
      </c>
      <c r="B1051" s="105">
        <v>1571</v>
      </c>
      <c r="C1051" s="13"/>
      <c r="D1051" s="13"/>
      <c r="E1051" s="13"/>
      <c r="F1051" s="13"/>
      <c r="G1051" s="13"/>
      <c r="H1051" s="2"/>
    </row>
    <row r="1052" spans="1:8" ht="61.5" customHeight="1" thickBot="1" x14ac:dyDescent="0.3">
      <c r="A1052" s="11" t="s">
        <v>11</v>
      </c>
      <c r="B1052" s="287" t="s">
        <v>186</v>
      </c>
      <c r="C1052" s="288"/>
      <c r="D1052" s="288"/>
      <c r="E1052" s="288"/>
      <c r="F1052" s="288"/>
      <c r="G1052" s="289"/>
      <c r="H1052" s="2"/>
    </row>
    <row r="1053" spans="1:8" ht="15.75" thickBot="1" x14ac:dyDescent="0.3">
      <c r="A1053" s="11" t="s">
        <v>12</v>
      </c>
      <c r="B1053" s="287" t="s">
        <v>187</v>
      </c>
      <c r="C1053" s="288"/>
      <c r="D1053" s="288"/>
      <c r="E1053" s="288"/>
      <c r="F1053" s="288"/>
      <c r="G1053" s="289"/>
      <c r="H1053" s="2"/>
    </row>
    <row r="1054" spans="1:8" ht="15.75" thickBot="1" x14ac:dyDescent="0.3">
      <c r="A1054" s="11" t="s">
        <v>13</v>
      </c>
      <c r="B1054" s="287" t="s">
        <v>188</v>
      </c>
      <c r="C1054" s="288"/>
      <c r="D1054" s="288"/>
      <c r="E1054" s="288"/>
      <c r="F1054" s="288"/>
      <c r="G1054" s="289"/>
      <c r="H1054" s="2"/>
    </row>
    <row r="1055" spans="1:8" ht="15.75" thickBot="1" x14ac:dyDescent="0.3">
      <c r="A1055" s="358" t="s">
        <v>14</v>
      </c>
      <c r="B1055" s="354" t="s">
        <v>189</v>
      </c>
      <c r="C1055" s="355"/>
      <c r="D1055" s="355"/>
      <c r="E1055" s="355"/>
      <c r="F1055" s="355"/>
      <c r="G1055" s="356"/>
      <c r="H1055" s="2"/>
    </row>
    <row r="1056" spans="1:8" ht="15.75" thickBot="1" x14ac:dyDescent="0.3">
      <c r="A1056" s="359"/>
      <c r="B1056" s="354" t="s">
        <v>190</v>
      </c>
      <c r="C1056" s="355"/>
      <c r="D1056" s="355"/>
      <c r="E1056" s="355"/>
      <c r="F1056" s="355"/>
      <c r="G1056" s="356"/>
      <c r="H1056" s="2"/>
    </row>
    <row r="1057" spans="1:8" ht="15.75" thickBot="1" x14ac:dyDescent="0.3">
      <c r="A1057" s="359"/>
      <c r="B1057" s="354" t="s">
        <v>191</v>
      </c>
      <c r="C1057" s="355"/>
      <c r="D1057" s="355"/>
      <c r="E1057" s="355"/>
      <c r="F1057" s="355"/>
      <c r="G1057" s="356"/>
      <c r="H1057" s="2"/>
    </row>
    <row r="1058" spans="1:8" ht="15.75" thickBot="1" x14ac:dyDescent="0.3">
      <c r="A1058" s="359"/>
      <c r="B1058" s="304" t="s">
        <v>192</v>
      </c>
      <c r="C1058" s="305"/>
      <c r="D1058" s="305"/>
      <c r="E1058" s="305"/>
      <c r="F1058" s="305"/>
      <c r="G1058" s="306"/>
      <c r="H1058" s="2"/>
    </row>
    <row r="1059" spans="1:8" ht="15.75" thickBot="1" x14ac:dyDescent="0.3">
      <c r="A1059" s="360"/>
      <c r="B1059" s="354" t="s">
        <v>193</v>
      </c>
      <c r="C1059" s="355"/>
      <c r="D1059" s="355"/>
      <c r="E1059" s="355"/>
      <c r="F1059" s="355"/>
      <c r="G1059" s="356"/>
      <c r="H1059" s="2"/>
    </row>
    <row r="1060" spans="1:8" ht="15.75" thickBot="1" x14ac:dyDescent="0.3">
      <c r="A1060" s="24" t="s">
        <v>81</v>
      </c>
      <c r="B1060" s="30" t="s">
        <v>194</v>
      </c>
      <c r="C1060" s="310" t="s">
        <v>195</v>
      </c>
      <c r="D1060" s="305"/>
      <c r="E1060" s="305"/>
      <c r="F1060" s="305"/>
      <c r="G1060" s="306"/>
      <c r="H1060" s="2"/>
    </row>
    <row r="1061" spans="1:8" ht="15.75" thickBot="1" x14ac:dyDescent="0.3">
      <c r="A1061" s="24" t="s">
        <v>81</v>
      </c>
      <c r="B1061" s="304" t="s">
        <v>194</v>
      </c>
      <c r="C1061" s="305"/>
      <c r="D1061" s="305"/>
      <c r="E1061" s="305"/>
      <c r="F1061" s="305"/>
      <c r="G1061" s="306"/>
      <c r="H1061" s="2"/>
    </row>
    <row r="1062" spans="1:8" ht="15.75" thickBot="1" x14ac:dyDescent="0.3">
      <c r="A1062" s="89" t="s">
        <v>81</v>
      </c>
      <c r="B1062" s="304" t="s">
        <v>196</v>
      </c>
      <c r="C1062" s="306"/>
      <c r="D1062" s="305" t="s">
        <v>196</v>
      </c>
      <c r="E1062" s="305"/>
      <c r="F1062" s="305"/>
      <c r="G1062" s="306"/>
      <c r="H1062" s="2"/>
    </row>
    <row r="1063" spans="1:8" ht="15.75" thickBot="1" x14ac:dyDescent="0.3">
      <c r="A1063" s="24" t="s">
        <v>81</v>
      </c>
      <c r="B1063" s="304" t="s">
        <v>197</v>
      </c>
      <c r="C1063" s="305"/>
      <c r="D1063" s="305"/>
      <c r="E1063" s="305"/>
      <c r="F1063" s="305"/>
      <c r="G1063" s="306"/>
      <c r="H1063" s="2"/>
    </row>
    <row r="1064" spans="1:8" ht="15.75" thickBot="1" x14ac:dyDescent="0.3">
      <c r="A1064" s="24" t="s">
        <v>15</v>
      </c>
      <c r="B1064" s="27">
        <v>45657</v>
      </c>
      <c r="C1064" s="28"/>
      <c r="D1064" s="28"/>
      <c r="E1064" s="28"/>
      <c r="F1064" s="28"/>
      <c r="G1064" s="29"/>
      <c r="H1064" s="2"/>
    </row>
    <row r="1065" spans="1:8" ht="15.75" thickBot="1" x14ac:dyDescent="0.3">
      <c r="A1065" s="24" t="s">
        <v>16</v>
      </c>
      <c r="B1065" s="30" t="s">
        <v>26</v>
      </c>
      <c r="C1065" s="28"/>
      <c r="D1065" s="28"/>
      <c r="E1065" s="28"/>
      <c r="F1065" s="28"/>
      <c r="G1065" s="29"/>
      <c r="H1065" s="2"/>
    </row>
    <row r="1066" spans="1:8" ht="15.75" thickBot="1" x14ac:dyDescent="0.3">
      <c r="A1066" s="24" t="s">
        <v>17</v>
      </c>
      <c r="B1066" s="30" t="s">
        <v>198</v>
      </c>
      <c r="C1066" s="28"/>
      <c r="D1066" s="28"/>
      <c r="E1066" s="28"/>
      <c r="F1066" s="28"/>
      <c r="G1066" s="29"/>
      <c r="H1066" s="2"/>
    </row>
    <row r="1067" spans="1:8" x14ac:dyDescent="0.25">
      <c r="H1067" s="2"/>
    </row>
    <row r="1068" spans="1:8" x14ac:dyDescent="0.25">
      <c r="H1068" s="2"/>
    </row>
    <row r="1069" spans="1:8" x14ac:dyDescent="0.25">
      <c r="A1069" s="8"/>
      <c r="B1069" s="9"/>
      <c r="C1069" s="9"/>
      <c r="D1069" s="9"/>
      <c r="E1069" s="9"/>
      <c r="F1069" s="9"/>
      <c r="G1069" s="9"/>
      <c r="H1069" s="2"/>
    </row>
    <row r="1070" spans="1:8" x14ac:dyDescent="0.25">
      <c r="A1070" s="8"/>
      <c r="B1070" s="9"/>
      <c r="C1070" s="9"/>
      <c r="D1070" s="9"/>
      <c r="E1070" s="9"/>
      <c r="F1070" s="9"/>
      <c r="G1070" s="9"/>
      <c r="H1070" s="2"/>
    </row>
    <row r="1071" spans="1:8" x14ac:dyDescent="0.25">
      <c r="A1071" s="8"/>
      <c r="B1071" s="9"/>
      <c r="C1071" s="9"/>
      <c r="D1071" s="9"/>
      <c r="E1071" s="9"/>
      <c r="F1071" s="9"/>
      <c r="G1071" s="9"/>
      <c r="H1071" s="2"/>
    </row>
    <row r="1072" spans="1:8" x14ac:dyDescent="0.25">
      <c r="A1072" s="8"/>
      <c r="B1072" s="9"/>
      <c r="C1072" s="9"/>
      <c r="D1072" s="9"/>
      <c r="E1072" s="9"/>
      <c r="F1072" s="9"/>
      <c r="G1072" s="9"/>
      <c r="H1072" s="2"/>
    </row>
    <row r="1073" spans="1:12" x14ac:dyDescent="0.25">
      <c r="A1073" s="8"/>
      <c r="B1073" s="9"/>
      <c r="C1073" s="9"/>
      <c r="D1073" s="9"/>
      <c r="E1073" s="9"/>
      <c r="F1073" s="9"/>
      <c r="G1073" s="9"/>
      <c r="H1073" s="2"/>
    </row>
    <row r="1074" spans="1:12" x14ac:dyDescent="0.25">
      <c r="A1074" s="8"/>
      <c r="B1074" s="9"/>
      <c r="C1074" s="9"/>
      <c r="D1074" s="9"/>
      <c r="E1074" s="9"/>
      <c r="F1074" s="9"/>
      <c r="G1074" s="9"/>
      <c r="H1074" s="2"/>
    </row>
    <row r="1075" spans="1:12" x14ac:dyDescent="0.25">
      <c r="A1075" s="8"/>
      <c r="B1075" s="9"/>
      <c r="C1075" s="9"/>
      <c r="D1075" s="9"/>
      <c r="E1075" s="9"/>
      <c r="F1075" s="9"/>
      <c r="G1075" s="9"/>
      <c r="H1075" s="2"/>
    </row>
    <row r="1076" spans="1:12" x14ac:dyDescent="0.25">
      <c r="A1076" s="8"/>
      <c r="B1076" s="9"/>
      <c r="C1076" s="9"/>
      <c r="D1076" s="9"/>
      <c r="E1076" s="9"/>
      <c r="F1076" s="9"/>
      <c r="G1076" s="9"/>
      <c r="H1076" s="2"/>
    </row>
    <row r="1077" spans="1:12" x14ac:dyDescent="0.25">
      <c r="A1077" s="8"/>
      <c r="B1077" s="9"/>
      <c r="C1077" s="9"/>
      <c r="D1077" s="9"/>
      <c r="E1077" s="9"/>
      <c r="F1077" s="9"/>
      <c r="G1077" s="9"/>
      <c r="H1077" s="2"/>
    </row>
    <row r="1078" spans="1:12" x14ac:dyDescent="0.25">
      <c r="A1078" s="8"/>
      <c r="B1078" s="9"/>
      <c r="C1078" s="9"/>
      <c r="D1078" s="9"/>
      <c r="E1078" s="9"/>
      <c r="F1078" s="9"/>
      <c r="G1078" s="9"/>
      <c r="H1078" s="2"/>
    </row>
    <row r="1079" spans="1:12" x14ac:dyDescent="0.25">
      <c r="A1079" s="8"/>
      <c r="B1079" s="9"/>
      <c r="C1079" s="9"/>
      <c r="D1079" s="9"/>
      <c r="E1079" s="9"/>
      <c r="F1079" s="9"/>
      <c r="G1079" s="9"/>
      <c r="H1079" s="2"/>
    </row>
    <row r="1080" spans="1:12" x14ac:dyDescent="0.25">
      <c r="A1080" s="8"/>
      <c r="B1080" s="9"/>
      <c r="C1080" s="9"/>
      <c r="D1080" s="9"/>
      <c r="E1080" s="9"/>
      <c r="F1080" s="9"/>
      <c r="G1080" s="9"/>
      <c r="H1080" s="2"/>
    </row>
    <row r="1081" spans="1:12" ht="74.25" customHeight="1" x14ac:dyDescent="0.25">
      <c r="A1081" s="357" t="s">
        <v>19</v>
      </c>
      <c r="B1081" s="357"/>
      <c r="C1081" s="357"/>
      <c r="D1081" s="357"/>
      <c r="E1081" s="357"/>
      <c r="F1081" s="357"/>
      <c r="G1081" s="357"/>
      <c r="H1081" s="2"/>
    </row>
    <row r="1082" spans="1:12" ht="9" customHeight="1" thickBot="1" x14ac:dyDescent="0.3">
      <c r="A1082" s="364"/>
      <c r="B1082" s="364"/>
      <c r="C1082" s="364"/>
      <c r="D1082" s="364"/>
      <c r="E1082" s="364"/>
      <c r="F1082" s="364"/>
      <c r="G1082" s="364"/>
      <c r="H1082" s="2"/>
    </row>
    <row r="1083" spans="1:12" ht="15.75" thickBot="1" x14ac:dyDescent="0.3">
      <c r="A1083" s="334" t="s">
        <v>1</v>
      </c>
      <c r="B1083" s="334" t="s">
        <v>2</v>
      </c>
      <c r="C1083" s="330" t="s">
        <v>3</v>
      </c>
      <c r="D1083" s="331"/>
      <c r="E1083" s="331"/>
      <c r="F1083" s="331"/>
      <c r="G1083" s="332"/>
      <c r="H1083" s="2"/>
    </row>
    <row r="1084" spans="1:12" ht="15.75" thickBot="1" x14ac:dyDescent="0.3">
      <c r="A1084" s="335"/>
      <c r="B1084" s="335"/>
      <c r="C1084" s="10">
        <v>2026</v>
      </c>
      <c r="D1084" s="10">
        <v>2027</v>
      </c>
      <c r="E1084" s="10">
        <v>2028</v>
      </c>
      <c r="F1084" s="10">
        <v>2029</v>
      </c>
      <c r="G1084" s="10" t="s">
        <v>4</v>
      </c>
      <c r="H1084" s="2"/>
      <c r="J1084" s="87" t="s">
        <v>179</v>
      </c>
      <c r="K1084" s="328" t="s">
        <v>180</v>
      </c>
      <c r="L1084" s="328" t="s">
        <v>31</v>
      </c>
    </row>
    <row r="1085" spans="1:12" ht="15.75" thickBot="1" x14ac:dyDescent="0.3">
      <c r="A1085" s="11" t="s">
        <v>5</v>
      </c>
      <c r="B1085" s="12">
        <v>5</v>
      </c>
      <c r="C1085" s="13" t="s">
        <v>0</v>
      </c>
      <c r="D1085" s="13" t="s">
        <v>0</v>
      </c>
      <c r="E1085" s="13" t="s">
        <v>0</v>
      </c>
      <c r="F1085" s="13" t="s">
        <v>0</v>
      </c>
      <c r="G1085" s="13" t="s">
        <v>0</v>
      </c>
      <c r="H1085" s="2"/>
      <c r="J1085" s="88" t="s">
        <v>181</v>
      </c>
      <c r="K1085" s="329"/>
      <c r="L1085" s="329"/>
    </row>
    <row r="1086" spans="1:12" ht="15.75" thickBot="1" x14ac:dyDescent="0.3">
      <c r="A1086" s="11" t="s">
        <v>6</v>
      </c>
      <c r="B1086" s="12">
        <v>2</v>
      </c>
      <c r="C1086" s="13" t="s">
        <v>0</v>
      </c>
      <c r="D1086" s="13" t="s">
        <v>0</v>
      </c>
      <c r="E1086" s="13" t="s">
        <v>0</v>
      </c>
      <c r="F1086" s="13" t="s">
        <v>0</v>
      </c>
      <c r="G1086" s="13" t="s">
        <v>0</v>
      </c>
      <c r="H1086" s="2"/>
      <c r="J1086" s="81">
        <v>2026</v>
      </c>
      <c r="K1086" s="81">
        <v>3.64</v>
      </c>
      <c r="L1086" s="81">
        <f>3.64/100+1</f>
        <v>1.0364</v>
      </c>
    </row>
    <row r="1087" spans="1:12" ht="15.75" thickBot="1" x14ac:dyDescent="0.3">
      <c r="A1087" s="11" t="s">
        <v>7</v>
      </c>
      <c r="B1087" s="12">
        <v>12</v>
      </c>
      <c r="C1087" s="13" t="s">
        <v>0</v>
      </c>
      <c r="D1087" s="13" t="s">
        <v>0</v>
      </c>
      <c r="E1087" s="13" t="s">
        <v>0</v>
      </c>
      <c r="F1087" s="13" t="s">
        <v>0</v>
      </c>
      <c r="G1087" s="13" t="s">
        <v>0</v>
      </c>
      <c r="H1087" s="2"/>
      <c r="J1087" s="81">
        <v>2027</v>
      </c>
      <c r="K1087" s="81">
        <v>3.3</v>
      </c>
      <c r="L1087" s="81">
        <f>3.3/100+1</f>
        <v>1.0329999999999999</v>
      </c>
    </row>
    <row r="1088" spans="1:12" ht="15.75" thickBot="1" x14ac:dyDescent="0.3">
      <c r="A1088" s="11" t="s">
        <v>8</v>
      </c>
      <c r="B1088" s="12">
        <v>306</v>
      </c>
      <c r="C1088" s="13" t="s">
        <v>0</v>
      </c>
      <c r="D1088" s="13" t="s">
        <v>0</v>
      </c>
      <c r="E1088" s="13" t="s">
        <v>0</v>
      </c>
      <c r="F1088" s="13" t="s">
        <v>0</v>
      </c>
      <c r="G1088" s="13" t="s">
        <v>0</v>
      </c>
      <c r="H1088" s="2"/>
      <c r="J1088" s="81">
        <v>2028</v>
      </c>
      <c r="K1088" s="82">
        <v>3</v>
      </c>
      <c r="L1088" s="83">
        <f>3/100+1</f>
        <v>1.03</v>
      </c>
    </row>
    <row r="1089" spans="1:12" ht="15.75" thickBot="1" x14ac:dyDescent="0.3">
      <c r="A1089" s="11" t="s">
        <v>9</v>
      </c>
      <c r="B1089" s="14" t="s">
        <v>199</v>
      </c>
      <c r="C1089" s="13" t="s">
        <v>0</v>
      </c>
      <c r="D1089" s="13" t="s">
        <v>0</v>
      </c>
      <c r="E1089" s="13" t="s">
        <v>0</v>
      </c>
      <c r="F1089" s="13" t="s">
        <v>0</v>
      </c>
      <c r="G1089" s="13" t="s">
        <v>0</v>
      </c>
      <c r="H1089" s="2"/>
      <c r="J1089" s="81">
        <v>2029</v>
      </c>
      <c r="K1089" s="82">
        <v>3</v>
      </c>
      <c r="L1089" s="83">
        <f>3/100+1</f>
        <v>1.03</v>
      </c>
    </row>
    <row r="1090" spans="1:12" ht="15.75" thickBot="1" x14ac:dyDescent="0.3">
      <c r="A1090" s="57" t="s">
        <v>10</v>
      </c>
      <c r="B1090" s="98" t="s">
        <v>250</v>
      </c>
      <c r="C1090" s="38">
        <v>250000</v>
      </c>
      <c r="D1090" s="38">
        <f>C1090*L1087</f>
        <v>258249.99999999997</v>
      </c>
      <c r="E1090" s="38">
        <f>D1090*L1088</f>
        <v>265997.5</v>
      </c>
      <c r="F1090" s="38">
        <f>E1090*L1089</f>
        <v>273977.42499999999</v>
      </c>
      <c r="G1090" s="39">
        <f>C1090+D1090+E1090+F1090</f>
        <v>1048224.925</v>
      </c>
      <c r="H1090" s="2"/>
    </row>
    <row r="1091" spans="1:12" ht="15.75" thickBot="1" x14ac:dyDescent="0.3">
      <c r="A1091" s="11" t="s">
        <v>8</v>
      </c>
      <c r="B1091" s="99">
        <v>365</v>
      </c>
      <c r="C1091" s="13"/>
      <c r="D1091" s="13"/>
      <c r="E1091" s="13"/>
      <c r="F1091" s="13"/>
      <c r="G1091" s="85"/>
      <c r="H1091" s="2"/>
    </row>
    <row r="1092" spans="1:12" ht="15.75" thickBot="1" x14ac:dyDescent="0.3">
      <c r="A1092" s="307" t="s">
        <v>10</v>
      </c>
      <c r="B1092" s="13" t="s">
        <v>261</v>
      </c>
      <c r="C1092" s="38">
        <v>1161917.67</v>
      </c>
      <c r="D1092" s="38">
        <f>C1092*L1087</f>
        <v>1200260.9531099999</v>
      </c>
      <c r="E1092" s="38">
        <f>D1092*L1088</f>
        <v>1236268.7817032998</v>
      </c>
      <c r="F1092" s="38">
        <f>E1092*L1089</f>
        <v>1273356.8451543988</v>
      </c>
      <c r="G1092" s="39">
        <f>C1092+D1092+E1092+F1092</f>
        <v>4871804.2499676989</v>
      </c>
      <c r="H1092" s="2"/>
    </row>
    <row r="1093" spans="1:12" ht="15.75" thickBot="1" x14ac:dyDescent="0.3">
      <c r="A1093" s="308"/>
      <c r="B1093" s="13" t="s">
        <v>251</v>
      </c>
      <c r="C1093" s="38">
        <v>10000</v>
      </c>
      <c r="D1093" s="38">
        <f>C1093*L1087</f>
        <v>10330</v>
      </c>
      <c r="E1093" s="38">
        <f>D1093*L1088</f>
        <v>10639.9</v>
      </c>
      <c r="F1093" s="38">
        <f>E1093*L1089</f>
        <v>10959.097</v>
      </c>
      <c r="G1093" s="39">
        <f t="shared" ref="G1093:G1094" si="2">C1093+D1093+E1093+F1093</f>
        <v>41928.997000000003</v>
      </c>
      <c r="H1093" s="2"/>
    </row>
    <row r="1094" spans="1:12" ht="34.5" thickBot="1" x14ac:dyDescent="0.3">
      <c r="A1094" s="309"/>
      <c r="B1094" s="13" t="s">
        <v>262</v>
      </c>
      <c r="C1094" s="38">
        <v>5000</v>
      </c>
      <c r="D1094" s="38">
        <f>C1094*L1087</f>
        <v>5165</v>
      </c>
      <c r="E1094" s="38">
        <f>D1094*L1088</f>
        <v>5319.95</v>
      </c>
      <c r="F1094" s="38">
        <f>E1094*L1089</f>
        <v>5479.5484999999999</v>
      </c>
      <c r="G1094" s="39">
        <f t="shared" si="2"/>
        <v>20964.498500000002</v>
      </c>
      <c r="H1094" s="2"/>
    </row>
    <row r="1095" spans="1:12" ht="15.75" thickBot="1" x14ac:dyDescent="0.3">
      <c r="A1095" s="11" t="s">
        <v>18</v>
      </c>
      <c r="B1095" s="12">
        <v>1500</v>
      </c>
      <c r="C1095" s="13"/>
      <c r="D1095" s="13"/>
      <c r="E1095" s="13"/>
      <c r="F1095" s="13"/>
      <c r="G1095" s="13"/>
      <c r="H1095" s="2"/>
    </row>
    <row r="1096" spans="1:12" ht="15.75" thickBot="1" x14ac:dyDescent="0.3">
      <c r="A1096" s="11" t="s">
        <v>148</v>
      </c>
      <c r="B1096" s="12">
        <v>1540</v>
      </c>
      <c r="C1096" s="13"/>
      <c r="D1096" s="13"/>
      <c r="E1096" s="13"/>
      <c r="F1096" s="13"/>
      <c r="G1096" s="13"/>
      <c r="H1096" s="2"/>
    </row>
    <row r="1097" spans="1:12" ht="15.75" thickBot="1" x14ac:dyDescent="0.3">
      <c r="A1097" s="11" t="s">
        <v>149</v>
      </c>
      <c r="B1097" s="12">
        <v>1550</v>
      </c>
      <c r="C1097" s="13"/>
      <c r="D1097" s="13"/>
      <c r="E1097" s="13"/>
      <c r="F1097" s="13"/>
      <c r="G1097" s="13"/>
      <c r="H1097" s="2"/>
    </row>
    <row r="1098" spans="1:12" ht="15.75" thickBot="1" x14ac:dyDescent="0.3">
      <c r="A1098" s="11" t="s">
        <v>252</v>
      </c>
      <c r="B1098" s="12">
        <v>1552</v>
      </c>
      <c r="C1098" s="13"/>
      <c r="D1098" s="13"/>
      <c r="E1098" s="13"/>
      <c r="F1098" s="13"/>
      <c r="G1098" s="13"/>
      <c r="H1098" s="2"/>
    </row>
    <row r="1099" spans="1:12" ht="15.75" thickBot="1" x14ac:dyDescent="0.3">
      <c r="A1099" s="11" t="s">
        <v>253</v>
      </c>
      <c r="B1099" s="12">
        <v>1569</v>
      </c>
      <c r="C1099" s="13"/>
      <c r="D1099" s="13"/>
      <c r="E1099" s="13"/>
      <c r="F1099" s="13"/>
      <c r="G1099" s="13"/>
      <c r="H1099" s="2"/>
    </row>
    <row r="1100" spans="1:12" ht="27" customHeight="1" thickBot="1" x14ac:dyDescent="0.3">
      <c r="A1100" s="11" t="s">
        <v>11</v>
      </c>
      <c r="B1100" s="287" t="s">
        <v>200</v>
      </c>
      <c r="C1100" s="288"/>
      <c r="D1100" s="288"/>
      <c r="E1100" s="288"/>
      <c r="F1100" s="288"/>
      <c r="G1100" s="289"/>
      <c r="H1100" s="2"/>
    </row>
    <row r="1101" spans="1:12" ht="15.75" thickBot="1" x14ac:dyDescent="0.3">
      <c r="A1101" s="11" t="s">
        <v>12</v>
      </c>
      <c r="B1101" s="287" t="s">
        <v>187</v>
      </c>
      <c r="C1101" s="288"/>
      <c r="D1101" s="288"/>
      <c r="E1101" s="288"/>
      <c r="F1101" s="288"/>
      <c r="G1101" s="289"/>
      <c r="H1101" s="2"/>
    </row>
    <row r="1102" spans="1:12" ht="15.75" customHeight="1" thickBot="1" x14ac:dyDescent="0.3">
      <c r="A1102" s="11" t="s">
        <v>13</v>
      </c>
      <c r="B1102" s="287" t="s">
        <v>188</v>
      </c>
      <c r="C1102" s="288"/>
      <c r="D1102" s="288"/>
      <c r="E1102" s="288"/>
      <c r="F1102" s="288"/>
      <c r="G1102" s="289"/>
      <c r="H1102" s="2"/>
    </row>
    <row r="1103" spans="1:12" ht="15.75" customHeight="1" thickBot="1" x14ac:dyDescent="0.3">
      <c r="A1103" s="358" t="s">
        <v>14</v>
      </c>
      <c r="B1103" s="287" t="s">
        <v>201</v>
      </c>
      <c r="C1103" s="288"/>
      <c r="D1103" s="288"/>
      <c r="E1103" s="288"/>
      <c r="F1103" s="288"/>
      <c r="G1103" s="289"/>
      <c r="H1103" s="2"/>
    </row>
    <row r="1104" spans="1:12" ht="15.75" customHeight="1" thickBot="1" x14ac:dyDescent="0.3">
      <c r="A1104" s="359"/>
      <c r="B1104" s="287" t="s">
        <v>202</v>
      </c>
      <c r="C1104" s="288"/>
      <c r="D1104" s="288"/>
      <c r="E1104" s="288"/>
      <c r="F1104" s="288"/>
      <c r="G1104" s="289"/>
      <c r="H1104" s="2"/>
    </row>
    <row r="1105" spans="1:8" ht="15.75" thickBot="1" x14ac:dyDescent="0.3">
      <c r="A1105" s="359"/>
      <c r="B1105" s="304" t="s">
        <v>203</v>
      </c>
      <c r="C1105" s="305"/>
      <c r="D1105" s="305"/>
      <c r="E1105" s="305"/>
      <c r="F1105" s="305"/>
      <c r="G1105" s="306"/>
      <c r="H1105" s="2"/>
    </row>
    <row r="1106" spans="1:8" ht="15.75" thickBot="1" x14ac:dyDescent="0.3">
      <c r="A1106" s="360"/>
      <c r="B1106" s="304" t="s">
        <v>192</v>
      </c>
      <c r="C1106" s="305"/>
      <c r="D1106" s="305"/>
      <c r="E1106" s="305"/>
      <c r="F1106" s="305"/>
      <c r="G1106" s="306"/>
      <c r="H1106" s="2"/>
    </row>
    <row r="1107" spans="1:8" ht="15.75" thickBot="1" x14ac:dyDescent="0.3">
      <c r="A1107" s="24" t="s">
        <v>81</v>
      </c>
      <c r="B1107" s="30" t="s">
        <v>204</v>
      </c>
      <c r="C1107" s="28"/>
      <c r="D1107" s="28"/>
      <c r="E1107" s="28"/>
      <c r="F1107" s="28"/>
      <c r="G1107" s="29"/>
      <c r="H1107" s="2"/>
    </row>
    <row r="1108" spans="1:8" ht="15.75" thickBot="1" x14ac:dyDescent="0.3">
      <c r="A1108" s="24" t="s">
        <v>15</v>
      </c>
      <c r="B1108" s="27">
        <v>45657</v>
      </c>
      <c r="C1108" s="28"/>
      <c r="D1108" s="28"/>
      <c r="E1108" s="28"/>
      <c r="F1108" s="28"/>
      <c r="G1108" s="29"/>
      <c r="H1108" s="2"/>
    </row>
    <row r="1109" spans="1:8" ht="15.75" thickBot="1" x14ac:dyDescent="0.3">
      <c r="A1109" s="24" t="s">
        <v>16</v>
      </c>
      <c r="B1109" s="30" t="s">
        <v>26</v>
      </c>
      <c r="C1109" s="28"/>
      <c r="D1109" s="28"/>
      <c r="E1109" s="28"/>
      <c r="F1109" s="28"/>
      <c r="G1109" s="29"/>
      <c r="H1109" s="2"/>
    </row>
    <row r="1110" spans="1:8" ht="15.75" thickBot="1" x14ac:dyDescent="0.3">
      <c r="A1110" s="24" t="s">
        <v>17</v>
      </c>
      <c r="B1110" s="30" t="s">
        <v>198</v>
      </c>
      <c r="C1110" s="28"/>
      <c r="D1110" s="28"/>
      <c r="E1110" s="28"/>
      <c r="F1110" s="28"/>
      <c r="G1110" s="29"/>
      <c r="H1110" s="2"/>
    </row>
    <row r="1111" spans="1:8" x14ac:dyDescent="0.25">
      <c r="A1111" s="8"/>
      <c r="B1111" s="9"/>
      <c r="C1111" s="9"/>
      <c r="D1111" s="9"/>
      <c r="E1111" s="9"/>
      <c r="F1111" s="9"/>
      <c r="G1111" s="9"/>
      <c r="H1111" s="2"/>
    </row>
    <row r="1112" spans="1:8" x14ac:dyDescent="0.25">
      <c r="A1112" s="8"/>
      <c r="B1112" s="9"/>
      <c r="C1112" s="9"/>
      <c r="D1112" s="9"/>
      <c r="E1112" s="9"/>
      <c r="F1112" s="9"/>
      <c r="G1112" s="9"/>
      <c r="H1112" s="2"/>
    </row>
    <row r="1113" spans="1:8" x14ac:dyDescent="0.25">
      <c r="A1113" s="8"/>
      <c r="B1113" s="9"/>
      <c r="C1113" s="9"/>
      <c r="D1113" s="9"/>
      <c r="E1113" s="9"/>
      <c r="F1113" s="9"/>
      <c r="G1113" s="9"/>
      <c r="H1113" s="2"/>
    </row>
    <row r="1114" spans="1:8" x14ac:dyDescent="0.25">
      <c r="A1114" s="8"/>
      <c r="B1114" s="9"/>
      <c r="C1114" s="9"/>
      <c r="D1114" s="9"/>
      <c r="E1114" s="9"/>
      <c r="F1114" s="9"/>
      <c r="G1114" s="9"/>
      <c r="H1114" s="2"/>
    </row>
    <row r="1115" spans="1:8" x14ac:dyDescent="0.25">
      <c r="A1115" s="8"/>
      <c r="B1115" s="9"/>
      <c r="C1115" s="9"/>
      <c r="D1115" s="9"/>
      <c r="E1115" s="9"/>
      <c r="F1115" s="9"/>
      <c r="G1115" s="9"/>
      <c r="H1115" s="2"/>
    </row>
    <row r="1116" spans="1:8" x14ac:dyDescent="0.25">
      <c r="A1116" s="8"/>
      <c r="B1116" s="9"/>
      <c r="C1116" s="9"/>
      <c r="D1116" s="9"/>
      <c r="E1116" s="9"/>
      <c r="F1116" s="9"/>
      <c r="G1116" s="9"/>
      <c r="H1116" s="2"/>
    </row>
    <row r="1117" spans="1:8" x14ac:dyDescent="0.25">
      <c r="A1117" s="8"/>
      <c r="B1117" s="9"/>
      <c r="C1117" s="9"/>
      <c r="D1117" s="9"/>
      <c r="E1117" s="9"/>
      <c r="F1117" s="9"/>
      <c r="G1117" s="9"/>
      <c r="H1117" s="2"/>
    </row>
    <row r="1118" spans="1:8" x14ac:dyDescent="0.25">
      <c r="A1118" s="8"/>
      <c r="B1118" s="9"/>
      <c r="C1118" s="9"/>
      <c r="D1118" s="9"/>
      <c r="E1118" s="9"/>
      <c r="F1118" s="9"/>
      <c r="G1118" s="9"/>
      <c r="H1118" s="2"/>
    </row>
    <row r="1119" spans="1:8" x14ac:dyDescent="0.25">
      <c r="A1119" s="8"/>
      <c r="B1119" s="9"/>
      <c r="C1119" s="9"/>
      <c r="D1119" s="9"/>
      <c r="E1119" s="9"/>
      <c r="F1119" s="9"/>
      <c r="G1119" s="9"/>
      <c r="H1119" s="2"/>
    </row>
    <row r="1120" spans="1:8" x14ac:dyDescent="0.25">
      <c r="A1120" s="8"/>
      <c r="B1120" s="9"/>
      <c r="C1120" s="9"/>
      <c r="D1120" s="9"/>
      <c r="E1120" s="9"/>
      <c r="F1120" s="9"/>
      <c r="G1120" s="9"/>
      <c r="H1120" s="2"/>
    </row>
    <row r="1121" spans="1:8" x14ac:dyDescent="0.25">
      <c r="A1121" s="8"/>
      <c r="B1121" s="9"/>
      <c r="C1121" s="9"/>
      <c r="D1121" s="9"/>
      <c r="E1121" s="9"/>
      <c r="F1121" s="9"/>
      <c r="G1121" s="9"/>
      <c r="H1121" s="2"/>
    </row>
    <row r="1122" spans="1:8" x14ac:dyDescent="0.25">
      <c r="A1122" s="8"/>
      <c r="B1122" s="9"/>
      <c r="C1122" s="9"/>
      <c r="D1122" s="9"/>
      <c r="E1122" s="9"/>
      <c r="F1122" s="9"/>
      <c r="G1122" s="9"/>
      <c r="H1122" s="2"/>
    </row>
    <row r="1123" spans="1:8" x14ac:dyDescent="0.25">
      <c r="A1123" s="8"/>
      <c r="B1123" s="9"/>
      <c r="C1123" s="9"/>
      <c r="D1123" s="9"/>
      <c r="E1123" s="9"/>
      <c r="F1123" s="9"/>
      <c r="G1123" s="9"/>
      <c r="H1123" s="2"/>
    </row>
    <row r="1124" spans="1:8" x14ac:dyDescent="0.25">
      <c r="A1124" s="8"/>
      <c r="B1124" s="9"/>
      <c r="C1124" s="9"/>
      <c r="D1124" s="9"/>
      <c r="E1124" s="9"/>
      <c r="F1124" s="9"/>
      <c r="G1124" s="9"/>
      <c r="H1124" s="2"/>
    </row>
    <row r="1125" spans="1:8" x14ac:dyDescent="0.25">
      <c r="A1125" s="8"/>
      <c r="B1125" s="9"/>
      <c r="C1125" s="9"/>
      <c r="D1125" s="9"/>
      <c r="E1125" s="9"/>
      <c r="F1125" s="9"/>
      <c r="G1125" s="9"/>
      <c r="H1125" s="2"/>
    </row>
    <row r="1126" spans="1:8" x14ac:dyDescent="0.25">
      <c r="A1126" s="8"/>
      <c r="B1126" s="9"/>
      <c r="C1126" s="9"/>
      <c r="D1126" s="9"/>
      <c r="E1126" s="9"/>
      <c r="F1126" s="9"/>
      <c r="G1126" s="9"/>
      <c r="H1126" s="2"/>
    </row>
    <row r="1127" spans="1:8" x14ac:dyDescent="0.25">
      <c r="A1127" s="8"/>
      <c r="B1127" s="9"/>
      <c r="C1127" s="9"/>
      <c r="D1127" s="9"/>
      <c r="E1127" s="9"/>
      <c r="F1127" s="9"/>
      <c r="G1127" s="9"/>
      <c r="H1127" s="2"/>
    </row>
    <row r="1128" spans="1:8" x14ac:dyDescent="0.25">
      <c r="A1128" s="8"/>
      <c r="B1128" s="9"/>
      <c r="C1128" s="9"/>
      <c r="D1128" s="9"/>
      <c r="E1128" s="9"/>
      <c r="F1128" s="9"/>
      <c r="G1128" s="9"/>
      <c r="H1128" s="2"/>
    </row>
    <row r="1129" spans="1:8" x14ac:dyDescent="0.25">
      <c r="A1129" s="8"/>
      <c r="B1129" s="9"/>
      <c r="C1129" s="9"/>
      <c r="D1129" s="9"/>
      <c r="E1129" s="9"/>
      <c r="F1129" s="9"/>
      <c r="G1129" s="9"/>
      <c r="H1129" s="2"/>
    </row>
    <row r="1130" spans="1:8" x14ac:dyDescent="0.25">
      <c r="A1130" s="8"/>
      <c r="B1130" s="9"/>
      <c r="C1130" s="9"/>
      <c r="D1130" s="9"/>
      <c r="E1130" s="9"/>
      <c r="F1130" s="9"/>
      <c r="G1130" s="9"/>
      <c r="H1130" s="2"/>
    </row>
    <row r="1131" spans="1:8" x14ac:dyDescent="0.25">
      <c r="A1131" s="8"/>
      <c r="B1131" s="9"/>
      <c r="C1131" s="9"/>
      <c r="D1131" s="9"/>
      <c r="E1131" s="9"/>
      <c r="F1131" s="9"/>
      <c r="G1131" s="9"/>
      <c r="H1131" s="2"/>
    </row>
    <row r="1132" spans="1:8" x14ac:dyDescent="0.25">
      <c r="A1132" s="8"/>
      <c r="B1132" s="9"/>
      <c r="C1132" s="9"/>
      <c r="D1132" s="9"/>
      <c r="E1132" s="9"/>
      <c r="F1132" s="9"/>
      <c r="G1132" s="9"/>
      <c r="H1132" s="2"/>
    </row>
    <row r="1133" spans="1:8" x14ac:dyDescent="0.25">
      <c r="A1133" s="8"/>
      <c r="B1133" s="9"/>
      <c r="C1133" s="9"/>
      <c r="D1133" s="9"/>
      <c r="E1133" s="9"/>
      <c r="F1133" s="9"/>
      <c r="G1133" s="9"/>
      <c r="H1133" s="2"/>
    </row>
    <row r="1134" spans="1:8" x14ac:dyDescent="0.25">
      <c r="A1134" s="8"/>
      <c r="B1134" s="9"/>
      <c r="C1134" s="9"/>
      <c r="D1134" s="9"/>
      <c r="E1134" s="9"/>
      <c r="F1134" s="9"/>
      <c r="G1134" s="9"/>
      <c r="H1134" s="2"/>
    </row>
    <row r="1135" spans="1:8" x14ac:dyDescent="0.25">
      <c r="A1135" s="8"/>
      <c r="B1135" s="9"/>
      <c r="C1135" s="9"/>
      <c r="D1135" s="9"/>
      <c r="E1135" s="9"/>
      <c r="F1135" s="9"/>
      <c r="G1135" s="9"/>
      <c r="H1135" s="2"/>
    </row>
    <row r="1136" spans="1:8" x14ac:dyDescent="0.25">
      <c r="A1136" s="8"/>
      <c r="B1136" s="9"/>
      <c r="C1136" s="9"/>
      <c r="D1136" s="9"/>
      <c r="E1136" s="9"/>
      <c r="F1136" s="9"/>
      <c r="G1136" s="9"/>
      <c r="H1136" s="2"/>
    </row>
    <row r="1137" spans="1:12" x14ac:dyDescent="0.25">
      <c r="A1137" s="8"/>
      <c r="B1137" s="9"/>
      <c r="C1137" s="9"/>
      <c r="D1137" s="9"/>
      <c r="E1137" s="9"/>
      <c r="F1137" s="9"/>
      <c r="G1137" s="9"/>
      <c r="H1137" s="2"/>
    </row>
    <row r="1138" spans="1:12" ht="69.75" customHeight="1" x14ac:dyDescent="0.25">
      <c r="A1138" s="311" t="s">
        <v>19</v>
      </c>
      <c r="B1138" s="311"/>
      <c r="C1138" s="311"/>
      <c r="D1138" s="311"/>
      <c r="E1138" s="311"/>
      <c r="F1138" s="311"/>
      <c r="G1138" s="311"/>
      <c r="H1138" s="2"/>
    </row>
    <row r="1139" spans="1:12" ht="15.75" thickBot="1" x14ac:dyDescent="0.3">
      <c r="A1139" s="51"/>
      <c r="B1139" s="51"/>
      <c r="C1139" s="51"/>
      <c r="D1139" s="51"/>
      <c r="E1139" s="51"/>
      <c r="F1139" s="51"/>
      <c r="G1139" s="51"/>
      <c r="H1139" s="2"/>
      <c r="J1139" s="87" t="s">
        <v>179</v>
      </c>
      <c r="K1139" s="328" t="s">
        <v>180</v>
      </c>
      <c r="L1139" s="328" t="s">
        <v>31</v>
      </c>
    </row>
    <row r="1140" spans="1:12" ht="15.75" thickBot="1" x14ac:dyDescent="0.3">
      <c r="A1140" s="334" t="s">
        <v>1</v>
      </c>
      <c r="B1140" s="334" t="s">
        <v>2</v>
      </c>
      <c r="C1140" s="330" t="s">
        <v>3</v>
      </c>
      <c r="D1140" s="331"/>
      <c r="E1140" s="331"/>
      <c r="F1140" s="331"/>
      <c r="G1140" s="332"/>
      <c r="H1140" s="2"/>
      <c r="J1140" s="88" t="s">
        <v>181</v>
      </c>
      <c r="K1140" s="329"/>
      <c r="L1140" s="329"/>
    </row>
    <row r="1141" spans="1:12" ht="15.75" thickBot="1" x14ac:dyDescent="0.3">
      <c r="A1141" s="335"/>
      <c r="B1141" s="335"/>
      <c r="C1141" s="10">
        <v>2026</v>
      </c>
      <c r="D1141" s="10">
        <v>2027</v>
      </c>
      <c r="E1141" s="10">
        <v>2028</v>
      </c>
      <c r="F1141" s="10">
        <v>2029</v>
      </c>
      <c r="G1141" s="10" t="s">
        <v>4</v>
      </c>
      <c r="H1141" s="2"/>
      <c r="J1141" s="81">
        <v>2026</v>
      </c>
      <c r="K1141" s="81">
        <v>3.64</v>
      </c>
      <c r="L1141" s="81">
        <f>3.64/100+1</f>
        <v>1.0364</v>
      </c>
    </row>
    <row r="1142" spans="1:12" ht="15.75" thickBot="1" x14ac:dyDescent="0.3">
      <c r="A1142" s="11" t="s">
        <v>5</v>
      </c>
      <c r="B1142" s="12">
        <v>5</v>
      </c>
      <c r="C1142" s="13" t="s">
        <v>0</v>
      </c>
      <c r="D1142" s="13" t="s">
        <v>0</v>
      </c>
      <c r="E1142" s="13" t="s">
        <v>0</v>
      </c>
      <c r="F1142" s="13" t="s">
        <v>0</v>
      </c>
      <c r="G1142" s="13" t="s">
        <v>0</v>
      </c>
      <c r="H1142" s="2"/>
      <c r="J1142" s="81">
        <v>2027</v>
      </c>
      <c r="K1142" s="81">
        <v>3.3</v>
      </c>
      <c r="L1142" s="81">
        <f>3.3/100+1</f>
        <v>1.0329999999999999</v>
      </c>
    </row>
    <row r="1143" spans="1:12" ht="15.75" thickBot="1" x14ac:dyDescent="0.3">
      <c r="A1143" s="11" t="s">
        <v>6</v>
      </c>
      <c r="B1143" s="12">
        <v>2</v>
      </c>
      <c r="C1143" s="13" t="s">
        <v>0</v>
      </c>
      <c r="D1143" s="13" t="s">
        <v>0</v>
      </c>
      <c r="E1143" s="13" t="s">
        <v>0</v>
      </c>
      <c r="F1143" s="13" t="s">
        <v>0</v>
      </c>
      <c r="G1143" s="13" t="s">
        <v>0</v>
      </c>
      <c r="H1143" s="2"/>
      <c r="J1143" s="81">
        <v>2028</v>
      </c>
      <c r="K1143" s="82">
        <v>3</v>
      </c>
      <c r="L1143" s="83">
        <f>3/100+1</f>
        <v>1.03</v>
      </c>
    </row>
    <row r="1144" spans="1:12" ht="15.75" thickBot="1" x14ac:dyDescent="0.3">
      <c r="A1144" s="11" t="s">
        <v>7</v>
      </c>
      <c r="B1144" s="12">
        <v>12</v>
      </c>
      <c r="C1144" s="13" t="s">
        <v>0</v>
      </c>
      <c r="D1144" s="13" t="s">
        <v>0</v>
      </c>
      <c r="E1144" s="13" t="s">
        <v>0</v>
      </c>
      <c r="F1144" s="13" t="s">
        <v>0</v>
      </c>
      <c r="G1144" s="13" t="s">
        <v>0</v>
      </c>
      <c r="H1144" s="2"/>
      <c r="J1144" s="81">
        <v>2029</v>
      </c>
      <c r="K1144" s="82">
        <v>3</v>
      </c>
      <c r="L1144" s="83">
        <f>3/100+1</f>
        <v>1.03</v>
      </c>
    </row>
    <row r="1145" spans="1:12" ht="15.75" thickBot="1" x14ac:dyDescent="0.3">
      <c r="A1145" s="11" t="s">
        <v>8</v>
      </c>
      <c r="B1145" s="12">
        <v>306</v>
      </c>
      <c r="C1145" s="13" t="s">
        <v>0</v>
      </c>
      <c r="D1145" s="13" t="s">
        <v>0</v>
      </c>
      <c r="E1145" s="13" t="s">
        <v>0</v>
      </c>
      <c r="F1145" s="13" t="s">
        <v>0</v>
      </c>
      <c r="G1145" s="13" t="s">
        <v>0</v>
      </c>
      <c r="H1145" s="2"/>
    </row>
    <row r="1146" spans="1:12" ht="15.75" thickBot="1" x14ac:dyDescent="0.3">
      <c r="A1146" s="11" t="s">
        <v>9</v>
      </c>
      <c r="B1146" s="14" t="s">
        <v>263</v>
      </c>
      <c r="C1146" s="13" t="s">
        <v>0</v>
      </c>
      <c r="D1146" s="13" t="s">
        <v>0</v>
      </c>
      <c r="E1146" s="13" t="s">
        <v>0</v>
      </c>
      <c r="F1146" s="13" t="s">
        <v>0</v>
      </c>
      <c r="G1146" s="13" t="s">
        <v>0</v>
      </c>
      <c r="H1146" s="2"/>
    </row>
    <row r="1147" spans="1:12" ht="15.75" thickBot="1" x14ac:dyDescent="0.3">
      <c r="A1147" s="57" t="s">
        <v>10</v>
      </c>
      <c r="B1147" s="13" t="s">
        <v>250</v>
      </c>
      <c r="C1147" s="38">
        <v>100000</v>
      </c>
      <c r="D1147" s="38">
        <f>C1147*L1142</f>
        <v>103299.99999999999</v>
      </c>
      <c r="E1147" s="38">
        <f>D1147*L1143</f>
        <v>106398.99999999999</v>
      </c>
      <c r="F1147" s="38">
        <f>E1147*L1144</f>
        <v>109590.96999999999</v>
      </c>
      <c r="G1147" s="39">
        <f>C1147+D1147+E1147+F1147</f>
        <v>419289.97</v>
      </c>
      <c r="H1147" s="2"/>
    </row>
    <row r="1148" spans="1:12" ht="15.75" thickBot="1" x14ac:dyDescent="0.3">
      <c r="A1148" s="57" t="s">
        <v>8</v>
      </c>
      <c r="B1148" s="12">
        <v>365</v>
      </c>
      <c r="C1148" s="38"/>
      <c r="D1148" s="38"/>
      <c r="E1148" s="38"/>
      <c r="F1148" s="38"/>
      <c r="G1148" s="39"/>
      <c r="H1148" s="2"/>
    </row>
    <row r="1149" spans="1:12" ht="23.25" thickBot="1" x14ac:dyDescent="0.3">
      <c r="A1149" s="307" t="s">
        <v>10</v>
      </c>
      <c r="B1149" s="13" t="s">
        <v>256</v>
      </c>
      <c r="C1149" s="38">
        <v>550000</v>
      </c>
      <c r="D1149" s="38">
        <f>C1149*L1142</f>
        <v>568150</v>
      </c>
      <c r="E1149" s="38">
        <f>D1149*L1142</f>
        <v>586898.94999999995</v>
      </c>
      <c r="F1149" s="38">
        <f>E1149*L1142</f>
        <v>606266.61534999986</v>
      </c>
      <c r="G1149" s="39">
        <f>C1149+D1149+E1149+F1149</f>
        <v>2311315.5653499998</v>
      </c>
      <c r="H1149" s="2"/>
    </row>
    <row r="1150" spans="1:12" ht="15.75" thickBot="1" x14ac:dyDescent="0.3">
      <c r="A1150" s="308"/>
      <c r="B1150" s="13" t="s">
        <v>183</v>
      </c>
      <c r="C1150" s="38">
        <v>10000</v>
      </c>
      <c r="D1150" s="38">
        <f>C1150*L1142</f>
        <v>10330</v>
      </c>
      <c r="E1150" s="38">
        <f>D1150*L1143</f>
        <v>10639.9</v>
      </c>
      <c r="F1150" s="38">
        <f>E1150*L1144</f>
        <v>10959.097</v>
      </c>
      <c r="G1150" s="39">
        <f t="shared" ref="G1150:G1152" si="3">C1150+D1150+E1150+F1150</f>
        <v>41928.997000000003</v>
      </c>
      <c r="H1150" s="2"/>
    </row>
    <row r="1151" spans="1:12" ht="15.75" thickBot="1" x14ac:dyDescent="0.3">
      <c r="A1151" s="308"/>
      <c r="B1151" s="13" t="s">
        <v>255</v>
      </c>
      <c r="C1151" s="38">
        <v>600000</v>
      </c>
      <c r="D1151" s="38">
        <f>C1151*L1142</f>
        <v>619800</v>
      </c>
      <c r="E1151" s="38">
        <f>D1151*L1143</f>
        <v>638394</v>
      </c>
      <c r="F1151" s="38">
        <f>E1151*L1144</f>
        <v>657545.82000000007</v>
      </c>
      <c r="G1151" s="39">
        <f t="shared" si="3"/>
        <v>2515739.8200000003</v>
      </c>
      <c r="H1151" s="2"/>
    </row>
    <row r="1152" spans="1:12" ht="34.5" thickBot="1" x14ac:dyDescent="0.3">
      <c r="A1152" s="309"/>
      <c r="B1152" s="13" t="s">
        <v>185</v>
      </c>
      <c r="C1152" s="38">
        <v>5000</v>
      </c>
      <c r="D1152" s="38">
        <f>C1152*L1142</f>
        <v>5165</v>
      </c>
      <c r="E1152" s="38">
        <f>D1152*L1143</f>
        <v>5319.95</v>
      </c>
      <c r="F1152" s="38">
        <f>E1152*L1144</f>
        <v>5479.5484999999999</v>
      </c>
      <c r="G1152" s="39">
        <f t="shared" si="3"/>
        <v>20964.498500000002</v>
      </c>
      <c r="H1152" s="2"/>
    </row>
    <row r="1153" spans="1:8" ht="15.75" thickBot="1" x14ac:dyDescent="0.3">
      <c r="A1153" s="11" t="s">
        <v>18</v>
      </c>
      <c r="B1153" s="12">
        <v>1500</v>
      </c>
      <c r="C1153" s="38"/>
      <c r="D1153" s="38"/>
      <c r="E1153" s="38"/>
      <c r="F1153" s="38"/>
      <c r="G1153" s="38"/>
      <c r="H1153" s="2"/>
    </row>
    <row r="1154" spans="1:8" ht="15.75" thickBot="1" x14ac:dyDescent="0.3">
      <c r="A1154" s="11" t="s">
        <v>148</v>
      </c>
      <c r="B1154" s="12">
        <v>1540</v>
      </c>
      <c r="C1154" s="38"/>
      <c r="D1154" s="38"/>
      <c r="E1154" s="38"/>
      <c r="F1154" s="38"/>
      <c r="G1154" s="38"/>
      <c r="H1154" s="2"/>
    </row>
    <row r="1155" spans="1:8" ht="15.75" thickBot="1" x14ac:dyDescent="0.3">
      <c r="A1155" s="11" t="s">
        <v>149</v>
      </c>
      <c r="B1155" s="12">
        <v>1550</v>
      </c>
      <c r="C1155" s="38"/>
      <c r="D1155" s="38"/>
      <c r="E1155" s="38"/>
      <c r="F1155" s="38"/>
      <c r="G1155" s="38"/>
      <c r="H1155" s="2"/>
    </row>
    <row r="1156" spans="1:8" ht="15.75" thickBot="1" x14ac:dyDescent="0.3">
      <c r="A1156" s="11" t="s">
        <v>252</v>
      </c>
      <c r="B1156" s="100">
        <v>1552</v>
      </c>
      <c r="C1156" s="38"/>
      <c r="D1156" s="38"/>
      <c r="E1156" s="38"/>
      <c r="F1156" s="38"/>
      <c r="G1156" s="38"/>
      <c r="H1156" s="2"/>
    </row>
    <row r="1157" spans="1:8" ht="15.75" thickBot="1" x14ac:dyDescent="0.3">
      <c r="A1157" s="11" t="s">
        <v>253</v>
      </c>
      <c r="B1157" s="101">
        <v>1553</v>
      </c>
      <c r="C1157" s="38"/>
      <c r="D1157" s="38"/>
      <c r="E1157" s="38"/>
      <c r="F1157" s="38"/>
      <c r="G1157" s="38"/>
      <c r="H1157" s="2"/>
    </row>
    <row r="1158" spans="1:8" ht="15.75" customHeight="1" thickBot="1" x14ac:dyDescent="0.3">
      <c r="A1158" s="11" t="s">
        <v>11</v>
      </c>
      <c r="B1158" s="287" t="s">
        <v>205</v>
      </c>
      <c r="C1158" s="288"/>
      <c r="D1158" s="288"/>
      <c r="E1158" s="288"/>
      <c r="F1158" s="288"/>
      <c r="G1158" s="289"/>
      <c r="H1158" s="2"/>
    </row>
    <row r="1159" spans="1:8" ht="15.75" thickBot="1" x14ac:dyDescent="0.3">
      <c r="A1159" s="11" t="s">
        <v>12</v>
      </c>
      <c r="B1159" s="287" t="s">
        <v>187</v>
      </c>
      <c r="C1159" s="288"/>
      <c r="D1159" s="288"/>
      <c r="E1159" s="288"/>
      <c r="F1159" s="288"/>
      <c r="G1159" s="289"/>
      <c r="H1159" s="2"/>
    </row>
    <row r="1160" spans="1:8" ht="15.75" thickBot="1" x14ac:dyDescent="0.3">
      <c r="A1160" s="11" t="s">
        <v>13</v>
      </c>
      <c r="B1160" s="287" t="s">
        <v>188</v>
      </c>
      <c r="C1160" s="288"/>
      <c r="D1160" s="288"/>
      <c r="E1160" s="288"/>
      <c r="F1160" s="288"/>
      <c r="G1160" s="289"/>
      <c r="H1160" s="2"/>
    </row>
    <row r="1161" spans="1:8" ht="15.75" thickBot="1" x14ac:dyDescent="0.3">
      <c r="A1161" s="358" t="s">
        <v>14</v>
      </c>
      <c r="B1161" s="304" t="s">
        <v>206</v>
      </c>
      <c r="C1161" s="305"/>
      <c r="D1161" s="305"/>
      <c r="E1161" s="305"/>
      <c r="F1161" s="305"/>
      <c r="G1161" s="306"/>
      <c r="H1161" s="2"/>
    </row>
    <row r="1162" spans="1:8" ht="15.75" thickBot="1" x14ac:dyDescent="0.3">
      <c r="A1162" s="359"/>
      <c r="B1162" s="304" t="s">
        <v>203</v>
      </c>
      <c r="C1162" s="305"/>
      <c r="D1162" s="305"/>
      <c r="E1162" s="305"/>
      <c r="F1162" s="305"/>
      <c r="G1162" s="306"/>
      <c r="H1162" s="2"/>
    </row>
    <row r="1163" spans="1:8" ht="15.75" thickBot="1" x14ac:dyDescent="0.3">
      <c r="A1163" s="359"/>
      <c r="B1163" s="304" t="s">
        <v>192</v>
      </c>
      <c r="C1163" s="305"/>
      <c r="D1163" s="305"/>
      <c r="E1163" s="305"/>
      <c r="F1163" s="305"/>
      <c r="G1163" s="306"/>
      <c r="H1163" s="2"/>
    </row>
    <row r="1164" spans="1:8" ht="15.75" thickBot="1" x14ac:dyDescent="0.3">
      <c r="A1164" s="359"/>
      <c r="B1164" s="304" t="s">
        <v>207</v>
      </c>
      <c r="C1164" s="305"/>
      <c r="D1164" s="305"/>
      <c r="E1164" s="305"/>
      <c r="F1164" s="305"/>
      <c r="G1164" s="306"/>
      <c r="H1164" s="2"/>
    </row>
    <row r="1165" spans="1:8" ht="15.75" thickBot="1" x14ac:dyDescent="0.3">
      <c r="A1165" s="359"/>
      <c r="B1165" s="304" t="s">
        <v>208</v>
      </c>
      <c r="C1165" s="305"/>
      <c r="D1165" s="305"/>
      <c r="E1165" s="305"/>
      <c r="F1165" s="305"/>
      <c r="G1165" s="306"/>
      <c r="H1165" s="2"/>
    </row>
    <row r="1166" spans="1:8" ht="15.75" thickBot="1" x14ac:dyDescent="0.3">
      <c r="A1166" s="360"/>
      <c r="B1166" s="304" t="s">
        <v>209</v>
      </c>
      <c r="C1166" s="305"/>
      <c r="D1166" s="305"/>
      <c r="E1166" s="305"/>
      <c r="F1166" s="305"/>
      <c r="G1166" s="306"/>
      <c r="H1166" s="2"/>
    </row>
    <row r="1167" spans="1:8" ht="15.75" thickBot="1" x14ac:dyDescent="0.3">
      <c r="A1167" s="24" t="s">
        <v>81</v>
      </c>
      <c r="B1167" s="30" t="s">
        <v>210</v>
      </c>
      <c r="C1167" s="28"/>
      <c r="D1167" s="28"/>
      <c r="E1167" s="28"/>
      <c r="F1167" s="28"/>
      <c r="G1167" s="29"/>
      <c r="H1167" s="2"/>
    </row>
    <row r="1168" spans="1:8" ht="15.75" thickBot="1" x14ac:dyDescent="0.3">
      <c r="A1168" s="24" t="s">
        <v>15</v>
      </c>
      <c r="B1168" s="27">
        <v>45657</v>
      </c>
      <c r="C1168" s="28"/>
      <c r="D1168" s="28"/>
      <c r="E1168" s="28"/>
      <c r="F1168" s="28"/>
      <c r="G1168" s="29"/>
      <c r="H1168" s="2"/>
    </row>
    <row r="1169" spans="1:8" ht="15.75" thickBot="1" x14ac:dyDescent="0.3">
      <c r="A1169" s="24" t="s">
        <v>16</v>
      </c>
      <c r="B1169" s="30" t="s">
        <v>26</v>
      </c>
      <c r="C1169" s="28"/>
      <c r="D1169" s="28"/>
      <c r="E1169" s="28"/>
      <c r="F1169" s="28"/>
      <c r="G1169" s="29"/>
      <c r="H1169" s="2"/>
    </row>
    <row r="1170" spans="1:8" ht="15.75" thickBot="1" x14ac:dyDescent="0.3">
      <c r="A1170" s="24" t="s">
        <v>17</v>
      </c>
      <c r="B1170" s="30" t="s">
        <v>198</v>
      </c>
      <c r="C1170" s="28"/>
      <c r="D1170" s="28"/>
      <c r="E1170" s="28"/>
      <c r="F1170" s="28"/>
      <c r="G1170" s="29"/>
      <c r="H1170" s="2"/>
    </row>
    <row r="1171" spans="1:8" x14ac:dyDescent="0.25">
      <c r="A1171" s="8"/>
      <c r="B1171" s="9"/>
      <c r="C1171" s="9"/>
      <c r="D1171" s="9"/>
      <c r="E1171" s="9"/>
      <c r="F1171" s="9"/>
      <c r="G1171" s="9"/>
      <c r="H1171" s="2"/>
    </row>
    <row r="1172" spans="1:8" x14ac:dyDescent="0.25">
      <c r="A1172" s="8"/>
      <c r="B1172" s="9"/>
      <c r="C1172" s="9"/>
      <c r="D1172" s="9"/>
      <c r="E1172" s="9"/>
      <c r="F1172" s="9"/>
      <c r="G1172" s="9"/>
      <c r="H1172" s="2"/>
    </row>
    <row r="1173" spans="1:8" x14ac:dyDescent="0.25">
      <c r="A1173" s="8"/>
      <c r="B1173" s="9"/>
      <c r="C1173" s="9"/>
      <c r="D1173" s="9"/>
      <c r="E1173" s="9"/>
      <c r="F1173" s="9"/>
      <c r="G1173" s="9"/>
      <c r="H1173" s="2"/>
    </row>
    <row r="1174" spans="1:8" x14ac:dyDescent="0.25">
      <c r="A1174" s="8"/>
      <c r="B1174" s="9"/>
      <c r="C1174" s="9"/>
      <c r="D1174" s="9"/>
      <c r="E1174" s="9"/>
      <c r="F1174" s="9"/>
      <c r="G1174" s="9"/>
      <c r="H1174" s="2"/>
    </row>
    <row r="1175" spans="1:8" x14ac:dyDescent="0.25">
      <c r="A1175" s="8"/>
      <c r="B1175" s="9"/>
      <c r="C1175" s="9"/>
      <c r="D1175" s="9"/>
      <c r="E1175" s="9"/>
      <c r="F1175" s="9"/>
      <c r="G1175" s="9"/>
      <c r="H1175" s="2"/>
    </row>
    <row r="1176" spans="1:8" x14ac:dyDescent="0.25">
      <c r="A1176" s="8"/>
      <c r="B1176" s="9"/>
      <c r="C1176" s="9"/>
      <c r="D1176" s="9"/>
      <c r="E1176" s="9"/>
      <c r="F1176" s="9"/>
      <c r="G1176" s="9"/>
      <c r="H1176" s="2"/>
    </row>
    <row r="1177" spans="1:8" x14ac:dyDescent="0.25">
      <c r="A1177" s="8"/>
      <c r="B1177" s="9"/>
      <c r="C1177" s="9"/>
      <c r="D1177" s="9"/>
      <c r="E1177" s="9"/>
      <c r="F1177" s="9"/>
      <c r="G1177" s="9"/>
      <c r="H1177" s="2"/>
    </row>
    <row r="1178" spans="1:8" x14ac:dyDescent="0.25">
      <c r="A1178" s="8"/>
      <c r="B1178" s="9"/>
      <c r="C1178" s="9"/>
      <c r="D1178" s="9"/>
      <c r="E1178" s="9"/>
      <c r="F1178" s="9"/>
      <c r="G1178" s="9"/>
      <c r="H1178" s="2"/>
    </row>
    <row r="1179" spans="1:8" x14ac:dyDescent="0.25">
      <c r="A1179" s="8"/>
      <c r="B1179" s="9"/>
      <c r="C1179" s="9"/>
      <c r="D1179" s="9"/>
      <c r="E1179" s="9"/>
      <c r="F1179" s="9"/>
      <c r="G1179" s="9"/>
      <c r="H1179" s="2"/>
    </row>
    <row r="1180" spans="1:8" x14ac:dyDescent="0.25">
      <c r="A1180" s="8"/>
      <c r="B1180" s="9"/>
      <c r="C1180" s="9"/>
      <c r="D1180" s="9"/>
      <c r="E1180" s="9"/>
      <c r="F1180" s="9"/>
      <c r="G1180" s="9"/>
      <c r="H1180" s="2"/>
    </row>
    <row r="1181" spans="1:8" x14ac:dyDescent="0.25">
      <c r="A1181" s="8"/>
      <c r="B1181" s="9"/>
      <c r="C1181" s="9"/>
      <c r="D1181" s="9"/>
      <c r="E1181" s="9"/>
      <c r="F1181" s="9"/>
      <c r="G1181" s="9"/>
      <c r="H1181" s="2"/>
    </row>
    <row r="1182" spans="1:8" x14ac:dyDescent="0.25">
      <c r="A1182" s="8"/>
      <c r="B1182" s="9"/>
      <c r="C1182" s="9"/>
      <c r="D1182" s="9"/>
      <c r="E1182" s="9"/>
      <c r="F1182" s="9"/>
      <c r="G1182" s="9"/>
      <c r="H1182" s="2"/>
    </row>
    <row r="1183" spans="1:8" x14ac:dyDescent="0.25">
      <c r="A1183" s="8"/>
      <c r="B1183" s="9"/>
      <c r="C1183" s="9"/>
      <c r="D1183" s="9"/>
      <c r="E1183" s="9"/>
      <c r="F1183" s="9"/>
      <c r="G1183" s="9"/>
      <c r="H1183" s="2"/>
    </row>
    <row r="1184" spans="1:8" x14ac:dyDescent="0.25">
      <c r="A1184" s="8"/>
      <c r="B1184" s="9"/>
      <c r="C1184" s="9"/>
      <c r="D1184" s="9"/>
      <c r="E1184" s="9"/>
      <c r="F1184" s="9"/>
      <c r="G1184" s="9"/>
      <c r="H1184" s="2"/>
    </row>
    <row r="1185" spans="1:12" x14ac:dyDescent="0.25">
      <c r="A1185" s="8"/>
      <c r="B1185" s="9"/>
      <c r="C1185" s="9"/>
      <c r="D1185" s="9"/>
      <c r="E1185" s="9"/>
      <c r="F1185" s="9"/>
      <c r="G1185" s="9"/>
      <c r="H1185" s="2"/>
    </row>
    <row r="1186" spans="1:12" x14ac:dyDescent="0.25">
      <c r="A1186" s="8"/>
      <c r="B1186" s="9"/>
      <c r="C1186" s="9"/>
      <c r="D1186" s="9"/>
      <c r="E1186" s="9"/>
      <c r="F1186" s="9"/>
      <c r="G1186" s="9"/>
      <c r="H1186" s="2"/>
    </row>
    <row r="1187" spans="1:12" x14ac:dyDescent="0.25">
      <c r="A1187" s="8"/>
      <c r="B1187" s="9"/>
      <c r="C1187" s="9"/>
      <c r="D1187" s="9"/>
      <c r="E1187" s="9"/>
      <c r="F1187" s="9"/>
      <c r="G1187" s="9"/>
      <c r="H1187" s="2"/>
    </row>
    <row r="1188" spans="1:12" x14ac:dyDescent="0.25">
      <c r="A1188" s="8"/>
      <c r="B1188" s="9"/>
      <c r="C1188" s="9"/>
      <c r="D1188" s="9"/>
      <c r="E1188" s="9"/>
      <c r="F1188" s="9"/>
      <c r="G1188" s="9"/>
      <c r="H1188" s="2"/>
    </row>
    <row r="1189" spans="1:12" x14ac:dyDescent="0.25">
      <c r="A1189" s="8"/>
      <c r="B1189" s="9"/>
      <c r="C1189" s="9"/>
      <c r="D1189" s="9"/>
      <c r="E1189" s="9"/>
      <c r="F1189" s="9"/>
      <c r="G1189" s="9"/>
      <c r="H1189" s="2"/>
    </row>
    <row r="1190" spans="1:12" x14ac:dyDescent="0.25">
      <c r="A1190" s="8"/>
      <c r="B1190" s="9"/>
      <c r="C1190" s="9"/>
      <c r="D1190" s="9"/>
      <c r="E1190" s="9"/>
      <c r="F1190" s="9"/>
      <c r="G1190" s="9"/>
      <c r="H1190" s="2"/>
    </row>
    <row r="1191" spans="1:12" x14ac:dyDescent="0.25">
      <c r="A1191" s="8"/>
      <c r="B1191" s="9"/>
      <c r="C1191" s="9"/>
      <c r="D1191" s="9"/>
      <c r="E1191" s="9"/>
      <c r="F1191" s="9"/>
      <c r="G1191" s="9"/>
      <c r="H1191" s="2"/>
    </row>
    <row r="1192" spans="1:12" x14ac:dyDescent="0.25">
      <c r="A1192" s="8"/>
      <c r="B1192" s="9"/>
      <c r="C1192" s="9"/>
      <c r="D1192" s="9"/>
      <c r="E1192" s="9"/>
      <c r="F1192" s="9"/>
      <c r="G1192" s="9"/>
      <c r="H1192" s="2"/>
    </row>
    <row r="1193" spans="1:12" x14ac:dyDescent="0.25">
      <c r="A1193" s="8"/>
      <c r="B1193" s="9"/>
      <c r="C1193" s="9"/>
      <c r="D1193" s="9"/>
      <c r="E1193" s="9"/>
      <c r="F1193" s="9"/>
      <c r="G1193" s="9"/>
      <c r="H1193" s="2"/>
    </row>
    <row r="1194" spans="1:12" x14ac:dyDescent="0.25">
      <c r="A1194" s="8"/>
      <c r="B1194" s="9"/>
      <c r="C1194" s="9"/>
      <c r="D1194" s="9"/>
      <c r="E1194" s="9"/>
      <c r="F1194" s="9"/>
      <c r="G1194" s="9"/>
      <c r="H1194" s="2"/>
    </row>
    <row r="1195" spans="1:12" x14ac:dyDescent="0.25">
      <c r="A1195" s="8"/>
      <c r="B1195" s="9"/>
      <c r="C1195" s="9"/>
      <c r="D1195" s="9"/>
      <c r="E1195" s="9"/>
      <c r="F1195" s="9"/>
      <c r="G1195" s="9"/>
      <c r="H1195" s="2"/>
    </row>
    <row r="1196" spans="1:12" ht="69.75" customHeight="1" x14ac:dyDescent="0.25">
      <c r="A1196" s="357" t="s">
        <v>19</v>
      </c>
      <c r="B1196" s="357"/>
      <c r="C1196" s="357"/>
      <c r="D1196" s="357"/>
      <c r="E1196" s="357"/>
      <c r="F1196" s="357"/>
      <c r="G1196" s="357"/>
      <c r="H1196" s="2"/>
    </row>
    <row r="1197" spans="1:12" ht="11.25" customHeight="1" thickBot="1" x14ac:dyDescent="0.3">
      <c r="A1197" s="90"/>
      <c r="B1197" s="91"/>
      <c r="C1197" s="91"/>
      <c r="D1197" s="91"/>
      <c r="E1197" s="91"/>
      <c r="F1197" s="91"/>
      <c r="G1197" s="91"/>
      <c r="H1197" s="2"/>
    </row>
    <row r="1198" spans="1:12" ht="15.75" thickBot="1" x14ac:dyDescent="0.3">
      <c r="A1198" s="334" t="s">
        <v>1</v>
      </c>
      <c r="B1198" s="334" t="s">
        <v>2</v>
      </c>
      <c r="C1198" s="330" t="s">
        <v>3</v>
      </c>
      <c r="D1198" s="331"/>
      <c r="E1198" s="331"/>
      <c r="F1198" s="331"/>
      <c r="G1198" s="332"/>
      <c r="H1198" s="2"/>
    </row>
    <row r="1199" spans="1:12" ht="15.75" thickBot="1" x14ac:dyDescent="0.3">
      <c r="A1199" s="335"/>
      <c r="B1199" s="335"/>
      <c r="C1199" s="10">
        <v>2026</v>
      </c>
      <c r="D1199" s="10">
        <v>2027</v>
      </c>
      <c r="E1199" s="10">
        <v>2028</v>
      </c>
      <c r="F1199" s="10">
        <v>2029</v>
      </c>
      <c r="G1199" s="10" t="s">
        <v>4</v>
      </c>
      <c r="H1199" s="2"/>
      <c r="J1199" s="106" t="s">
        <v>179</v>
      </c>
      <c r="K1199" s="328" t="s">
        <v>180</v>
      </c>
      <c r="L1199" s="328" t="s">
        <v>31</v>
      </c>
    </row>
    <row r="1200" spans="1:12" ht="15.75" thickBot="1" x14ac:dyDescent="0.3">
      <c r="A1200" s="11" t="s">
        <v>5</v>
      </c>
      <c r="B1200" s="12">
        <v>5</v>
      </c>
      <c r="C1200" s="13" t="s">
        <v>0</v>
      </c>
      <c r="D1200" s="13" t="s">
        <v>0</v>
      </c>
      <c r="E1200" s="13" t="s">
        <v>0</v>
      </c>
      <c r="F1200" s="13" t="s">
        <v>0</v>
      </c>
      <c r="G1200" s="13" t="s">
        <v>0</v>
      </c>
      <c r="H1200" s="2"/>
      <c r="J1200" s="107" t="s">
        <v>181</v>
      </c>
      <c r="K1200" s="329"/>
      <c r="L1200" s="329"/>
    </row>
    <row r="1201" spans="1:12" ht="15.75" thickBot="1" x14ac:dyDescent="0.3">
      <c r="A1201" s="11" t="s">
        <v>6</v>
      </c>
      <c r="B1201" s="12">
        <v>3</v>
      </c>
      <c r="C1201" s="13" t="s">
        <v>0</v>
      </c>
      <c r="D1201" s="13" t="s">
        <v>0</v>
      </c>
      <c r="E1201" s="13" t="s">
        <v>0</v>
      </c>
      <c r="F1201" s="13" t="s">
        <v>0</v>
      </c>
      <c r="G1201" s="13" t="s">
        <v>0</v>
      </c>
      <c r="H1201" s="2"/>
      <c r="J1201" s="81">
        <v>2026</v>
      </c>
      <c r="K1201" s="81">
        <v>3.64</v>
      </c>
      <c r="L1201" s="81">
        <f>3.64/100+1</f>
        <v>1.0364</v>
      </c>
    </row>
    <row r="1202" spans="1:12" ht="15.75" thickBot="1" x14ac:dyDescent="0.3">
      <c r="A1202" s="11" t="s">
        <v>7</v>
      </c>
      <c r="B1202" s="12">
        <v>12</v>
      </c>
      <c r="C1202" s="13" t="s">
        <v>0</v>
      </c>
      <c r="D1202" s="13" t="s">
        <v>0</v>
      </c>
      <c r="E1202" s="13" t="s">
        <v>0</v>
      </c>
      <c r="F1202" s="13" t="s">
        <v>0</v>
      </c>
      <c r="G1202" s="13" t="s">
        <v>0</v>
      </c>
      <c r="H1202" s="2"/>
      <c r="J1202" s="81">
        <v>2027</v>
      </c>
      <c r="K1202" s="81">
        <v>3.3</v>
      </c>
      <c r="L1202" s="81">
        <f>3.3/100+1</f>
        <v>1.0329999999999999</v>
      </c>
    </row>
    <row r="1203" spans="1:12" ht="15.75" thickBot="1" x14ac:dyDescent="0.3">
      <c r="A1203" s="11" t="s">
        <v>8</v>
      </c>
      <c r="B1203" s="12">
        <v>362</v>
      </c>
      <c r="C1203" s="13" t="s">
        <v>0</v>
      </c>
      <c r="D1203" s="13" t="s">
        <v>0</v>
      </c>
      <c r="E1203" s="13" t="s">
        <v>0</v>
      </c>
      <c r="F1203" s="13" t="s">
        <v>0</v>
      </c>
      <c r="G1203" s="13" t="s">
        <v>0</v>
      </c>
      <c r="H1203" s="2"/>
      <c r="J1203" s="81">
        <v>2028</v>
      </c>
      <c r="K1203" s="82">
        <v>3</v>
      </c>
      <c r="L1203" s="83">
        <f>3/100+1</f>
        <v>1.03</v>
      </c>
    </row>
    <row r="1204" spans="1:12" ht="15.75" thickBot="1" x14ac:dyDescent="0.3">
      <c r="A1204" s="11" t="s">
        <v>9</v>
      </c>
      <c r="B1204" s="14" t="s">
        <v>211</v>
      </c>
      <c r="C1204" s="13" t="s">
        <v>0</v>
      </c>
      <c r="D1204" s="13" t="s">
        <v>0</v>
      </c>
      <c r="E1204" s="13" t="s">
        <v>0</v>
      </c>
      <c r="F1204" s="13" t="s">
        <v>0</v>
      </c>
      <c r="G1204" s="13" t="s">
        <v>0</v>
      </c>
      <c r="H1204" s="2"/>
      <c r="J1204" s="81">
        <v>2029</v>
      </c>
      <c r="K1204" s="82">
        <v>3</v>
      </c>
      <c r="L1204" s="83">
        <f>3/100+1</f>
        <v>1.03</v>
      </c>
    </row>
    <row r="1205" spans="1:12" ht="23.25" thickBot="1" x14ac:dyDescent="0.3">
      <c r="A1205" s="57" t="s">
        <v>10</v>
      </c>
      <c r="B1205" s="13" t="s">
        <v>256</v>
      </c>
      <c r="C1205" s="97">
        <v>300000</v>
      </c>
      <c r="D1205" s="97">
        <f>C1205*L1202</f>
        <v>309900</v>
      </c>
      <c r="E1205" s="97">
        <f>D1205*L1203</f>
        <v>319197</v>
      </c>
      <c r="F1205" s="97">
        <f>E1205*L1204</f>
        <v>328772.91000000003</v>
      </c>
      <c r="G1205" s="112">
        <f>C1205+D1205+E1205+F1205</f>
        <v>1257869.9100000001</v>
      </c>
      <c r="H1205" s="2"/>
    </row>
    <row r="1206" spans="1:12" ht="15.75" thickBot="1" x14ac:dyDescent="0.3">
      <c r="A1206" s="11" t="s">
        <v>18</v>
      </c>
      <c r="B1206" s="12">
        <v>1500</v>
      </c>
      <c r="C1206" s="97"/>
      <c r="D1206" s="97"/>
      <c r="E1206" s="97"/>
      <c r="F1206" s="97"/>
      <c r="G1206" s="97"/>
      <c r="H1206" s="2"/>
    </row>
    <row r="1207" spans="1:12" ht="15.75" thickBot="1" x14ac:dyDescent="0.3">
      <c r="A1207" s="11" t="s">
        <v>148</v>
      </c>
      <c r="B1207" s="12">
        <v>1553</v>
      </c>
      <c r="C1207" s="17"/>
      <c r="D1207" s="17"/>
      <c r="E1207" s="17"/>
      <c r="F1207" s="17"/>
      <c r="G1207" s="17"/>
      <c r="H1207" s="2"/>
    </row>
    <row r="1208" spans="1:12" ht="30" customHeight="1" thickBot="1" x14ac:dyDescent="0.3">
      <c r="A1208" s="11" t="s">
        <v>11</v>
      </c>
      <c r="B1208" s="287" t="s">
        <v>212</v>
      </c>
      <c r="C1208" s="288"/>
      <c r="D1208" s="288"/>
      <c r="E1208" s="288"/>
      <c r="F1208" s="288"/>
      <c r="G1208" s="289"/>
      <c r="H1208" s="2"/>
    </row>
    <row r="1209" spans="1:12" ht="15.75" thickBot="1" x14ac:dyDescent="0.3">
      <c r="A1209" s="11" t="s">
        <v>12</v>
      </c>
      <c r="B1209" s="287" t="s">
        <v>187</v>
      </c>
      <c r="C1209" s="288"/>
      <c r="D1209" s="288"/>
      <c r="E1209" s="288"/>
      <c r="F1209" s="288"/>
      <c r="G1209" s="289"/>
      <c r="H1209" s="2"/>
    </row>
    <row r="1210" spans="1:12" ht="15.75" thickBot="1" x14ac:dyDescent="0.3">
      <c r="A1210" s="11" t="s">
        <v>13</v>
      </c>
      <c r="B1210" s="287" t="s">
        <v>188</v>
      </c>
      <c r="C1210" s="288"/>
      <c r="D1210" s="288"/>
      <c r="E1210" s="288"/>
      <c r="F1210" s="288"/>
      <c r="G1210" s="289"/>
      <c r="H1210" s="2"/>
    </row>
    <row r="1211" spans="1:12" ht="15.75" thickBot="1" x14ac:dyDescent="0.3">
      <c r="A1211" s="358" t="s">
        <v>14</v>
      </c>
      <c r="B1211" s="304" t="s">
        <v>213</v>
      </c>
      <c r="C1211" s="305"/>
      <c r="D1211" s="305"/>
      <c r="E1211" s="305"/>
      <c r="F1211" s="305"/>
      <c r="G1211" s="306"/>
      <c r="H1211" s="2"/>
    </row>
    <row r="1212" spans="1:12" ht="15.75" thickBot="1" x14ac:dyDescent="0.3">
      <c r="A1212" s="360"/>
      <c r="B1212" s="304" t="s">
        <v>214</v>
      </c>
      <c r="C1212" s="305"/>
      <c r="D1212" s="305"/>
      <c r="E1212" s="305"/>
      <c r="F1212" s="305"/>
      <c r="G1212" s="306"/>
      <c r="H1212" s="2"/>
    </row>
    <row r="1213" spans="1:12" ht="15.75" thickBot="1" x14ac:dyDescent="0.3">
      <c r="A1213" s="24" t="s">
        <v>81</v>
      </c>
      <c r="B1213" s="30" t="s">
        <v>215</v>
      </c>
      <c r="C1213" s="28"/>
      <c r="D1213" s="28"/>
      <c r="E1213" s="28"/>
      <c r="F1213" s="28"/>
      <c r="G1213" s="29"/>
      <c r="H1213" s="2"/>
    </row>
    <row r="1214" spans="1:12" ht="15.75" thickBot="1" x14ac:dyDescent="0.3">
      <c r="A1214" s="24" t="s">
        <v>15</v>
      </c>
      <c r="B1214" s="27">
        <v>45657</v>
      </c>
      <c r="C1214" s="28"/>
      <c r="D1214" s="28"/>
      <c r="E1214" s="28"/>
      <c r="F1214" s="28"/>
      <c r="G1214" s="29"/>
      <c r="H1214" s="2"/>
    </row>
    <row r="1215" spans="1:12" ht="15.75" thickBot="1" x14ac:dyDescent="0.3">
      <c r="A1215" s="24" t="s">
        <v>16</v>
      </c>
      <c r="B1215" s="30" t="s">
        <v>26</v>
      </c>
      <c r="C1215" s="28"/>
      <c r="D1215" s="28"/>
      <c r="E1215" s="28"/>
      <c r="F1215" s="28"/>
      <c r="G1215" s="29"/>
      <c r="H1215" s="2"/>
    </row>
    <row r="1216" spans="1:12" ht="15.75" thickBot="1" x14ac:dyDescent="0.3">
      <c r="A1216" s="24" t="s">
        <v>17</v>
      </c>
      <c r="B1216" s="30" t="s">
        <v>216</v>
      </c>
      <c r="C1216" s="28"/>
      <c r="D1216" s="28"/>
      <c r="E1216" s="28"/>
      <c r="F1216" s="28"/>
      <c r="G1216" s="29"/>
      <c r="H1216" s="2"/>
    </row>
    <row r="1217" spans="1:12" x14ac:dyDescent="0.25">
      <c r="A1217" s="8"/>
      <c r="B1217" s="9"/>
      <c r="C1217" s="9"/>
      <c r="D1217" s="9"/>
      <c r="E1217" s="9"/>
      <c r="F1217" s="9"/>
      <c r="G1217" s="9"/>
      <c r="H1217" s="2"/>
    </row>
    <row r="1218" spans="1:12" x14ac:dyDescent="0.25">
      <c r="A1218" s="8"/>
      <c r="B1218" s="9"/>
      <c r="C1218" s="9"/>
      <c r="D1218" s="9"/>
      <c r="E1218" s="9"/>
      <c r="F1218" s="9"/>
      <c r="G1218" s="9"/>
      <c r="H1218" s="2"/>
    </row>
    <row r="1219" spans="1:12" x14ac:dyDescent="0.25">
      <c r="A1219" s="8"/>
      <c r="B1219" s="9"/>
      <c r="C1219" s="9"/>
      <c r="D1219" s="9"/>
      <c r="E1219" s="9"/>
      <c r="F1219" s="9"/>
      <c r="G1219" s="9"/>
      <c r="H1219" s="2"/>
    </row>
    <row r="1220" spans="1:12" x14ac:dyDescent="0.25">
      <c r="A1220" s="8"/>
      <c r="B1220" s="9"/>
      <c r="C1220" s="9"/>
      <c r="D1220" s="9"/>
      <c r="E1220" s="9"/>
      <c r="F1220" s="9"/>
      <c r="G1220" s="9"/>
      <c r="H1220" s="2"/>
    </row>
    <row r="1221" spans="1:12" x14ac:dyDescent="0.25">
      <c r="A1221" s="8"/>
      <c r="B1221" s="9"/>
      <c r="C1221" s="9"/>
      <c r="D1221" s="9"/>
      <c r="E1221" s="9"/>
      <c r="F1221" s="9"/>
      <c r="G1221" s="9"/>
      <c r="H1221" s="2"/>
    </row>
    <row r="1222" spans="1:12" x14ac:dyDescent="0.25">
      <c r="A1222" s="8"/>
      <c r="B1222" s="9"/>
      <c r="C1222" s="9"/>
      <c r="D1222" s="9"/>
      <c r="E1222" s="9"/>
      <c r="F1222" s="9"/>
      <c r="G1222" s="9"/>
      <c r="H1222" s="2"/>
    </row>
    <row r="1223" spans="1:12" ht="69" customHeight="1" x14ac:dyDescent="0.25">
      <c r="A1223" s="357" t="s">
        <v>19</v>
      </c>
      <c r="B1223" s="357"/>
      <c r="C1223" s="357"/>
      <c r="D1223" s="357"/>
      <c r="E1223" s="357"/>
      <c r="F1223" s="357"/>
      <c r="G1223" s="357"/>
      <c r="H1223" s="2"/>
    </row>
    <row r="1224" spans="1:12" ht="15.75" thickBot="1" x14ac:dyDescent="0.3">
      <c r="A1224" s="90"/>
      <c r="B1224" s="91"/>
      <c r="C1224" s="91"/>
      <c r="D1224" s="91"/>
      <c r="E1224" s="91"/>
      <c r="F1224" s="91"/>
      <c r="G1224" s="91"/>
      <c r="H1224" s="2"/>
    </row>
    <row r="1225" spans="1:12" ht="15.75" thickBot="1" x14ac:dyDescent="0.3">
      <c r="A1225" s="334" t="s">
        <v>1</v>
      </c>
      <c r="B1225" s="334" t="s">
        <v>2</v>
      </c>
      <c r="C1225" s="330" t="s">
        <v>3</v>
      </c>
      <c r="D1225" s="331"/>
      <c r="E1225" s="331"/>
      <c r="F1225" s="331"/>
      <c r="G1225" s="332"/>
      <c r="H1225" s="2"/>
      <c r="J1225" s="106" t="s">
        <v>179</v>
      </c>
      <c r="K1225" s="328" t="s">
        <v>180</v>
      </c>
      <c r="L1225" s="328" t="s">
        <v>31</v>
      </c>
    </row>
    <row r="1226" spans="1:12" ht="15.75" thickBot="1" x14ac:dyDescent="0.3">
      <c r="A1226" s="335"/>
      <c r="B1226" s="335"/>
      <c r="C1226" s="10">
        <v>2026</v>
      </c>
      <c r="D1226" s="10">
        <v>2027</v>
      </c>
      <c r="E1226" s="10">
        <v>2028</v>
      </c>
      <c r="F1226" s="10">
        <v>2029</v>
      </c>
      <c r="G1226" s="10" t="s">
        <v>4</v>
      </c>
      <c r="H1226" s="2"/>
      <c r="J1226" s="107" t="s">
        <v>181</v>
      </c>
      <c r="K1226" s="329"/>
      <c r="L1226" s="329"/>
    </row>
    <row r="1227" spans="1:12" ht="15.75" thickBot="1" x14ac:dyDescent="0.3">
      <c r="A1227" s="11" t="s">
        <v>5</v>
      </c>
      <c r="B1227" s="12">
        <v>5</v>
      </c>
      <c r="C1227" s="13" t="s">
        <v>0</v>
      </c>
      <c r="D1227" s="13" t="s">
        <v>0</v>
      </c>
      <c r="E1227" s="13" t="s">
        <v>0</v>
      </c>
      <c r="F1227" s="13" t="s">
        <v>0</v>
      </c>
      <c r="G1227" s="13" t="s">
        <v>0</v>
      </c>
      <c r="H1227" s="2"/>
      <c r="J1227" s="81">
        <v>2026</v>
      </c>
      <c r="K1227" s="81">
        <v>3.64</v>
      </c>
      <c r="L1227" s="81">
        <f>3.64/100+1</f>
        <v>1.0364</v>
      </c>
    </row>
    <row r="1228" spans="1:12" ht="15.75" thickBot="1" x14ac:dyDescent="0.3">
      <c r="A1228" s="11" t="s">
        <v>6</v>
      </c>
      <c r="B1228" s="12">
        <v>4</v>
      </c>
      <c r="C1228" s="13" t="s">
        <v>0</v>
      </c>
      <c r="D1228" s="13" t="s">
        <v>0</v>
      </c>
      <c r="E1228" s="13" t="s">
        <v>0</v>
      </c>
      <c r="F1228" s="13" t="s">
        <v>0</v>
      </c>
      <c r="G1228" s="13" t="s">
        <v>0</v>
      </c>
      <c r="H1228" s="2"/>
      <c r="J1228" s="81">
        <v>2027</v>
      </c>
      <c r="K1228" s="81">
        <v>3.3</v>
      </c>
      <c r="L1228" s="81">
        <f>3.3/100+1</f>
        <v>1.0329999999999999</v>
      </c>
    </row>
    <row r="1229" spans="1:12" ht="15.75" thickBot="1" x14ac:dyDescent="0.3">
      <c r="A1229" s="11" t="s">
        <v>7</v>
      </c>
      <c r="B1229" s="12">
        <v>12</v>
      </c>
      <c r="C1229" s="13" t="s">
        <v>0</v>
      </c>
      <c r="D1229" s="13" t="s">
        <v>0</v>
      </c>
      <c r="E1229" s="13" t="s">
        <v>0</v>
      </c>
      <c r="F1229" s="13" t="s">
        <v>0</v>
      </c>
      <c r="G1229" s="13" t="s">
        <v>0</v>
      </c>
      <c r="H1229" s="2"/>
      <c r="J1229" s="81">
        <v>2028</v>
      </c>
      <c r="K1229" s="82">
        <v>3</v>
      </c>
      <c r="L1229" s="83">
        <f>3/100+1</f>
        <v>1.03</v>
      </c>
    </row>
    <row r="1230" spans="1:12" ht="15.75" thickBot="1" x14ac:dyDescent="0.3">
      <c r="A1230" s="11" t="s">
        <v>8</v>
      </c>
      <c r="B1230" s="12">
        <v>364</v>
      </c>
      <c r="C1230" s="13" t="s">
        <v>0</v>
      </c>
      <c r="D1230" s="13" t="s">
        <v>0</v>
      </c>
      <c r="E1230" s="13" t="s">
        <v>0</v>
      </c>
      <c r="F1230" s="13" t="s">
        <v>0</v>
      </c>
      <c r="G1230" s="13" t="s">
        <v>0</v>
      </c>
      <c r="H1230" s="2"/>
      <c r="J1230" s="81">
        <v>2029</v>
      </c>
      <c r="K1230" s="82">
        <v>3</v>
      </c>
      <c r="L1230" s="83">
        <f>3/100+1</f>
        <v>1.03</v>
      </c>
    </row>
    <row r="1231" spans="1:12" ht="15.75" thickBot="1" x14ac:dyDescent="0.3">
      <c r="A1231" s="11" t="s">
        <v>9</v>
      </c>
      <c r="B1231" s="14" t="s">
        <v>217</v>
      </c>
      <c r="C1231" s="13" t="s">
        <v>0</v>
      </c>
      <c r="D1231" s="13" t="s">
        <v>0</v>
      </c>
      <c r="E1231" s="13" t="s">
        <v>0</v>
      </c>
      <c r="F1231" s="13" t="s">
        <v>0</v>
      </c>
      <c r="G1231" s="13" t="s">
        <v>0</v>
      </c>
      <c r="H1231" s="2"/>
    </row>
    <row r="1232" spans="1:12" ht="23.25" thickBot="1" x14ac:dyDescent="0.3">
      <c r="A1232" s="307" t="s">
        <v>10</v>
      </c>
      <c r="B1232" s="13" t="s">
        <v>256</v>
      </c>
      <c r="C1232" s="38">
        <v>250000</v>
      </c>
      <c r="D1232" s="38">
        <f>C1232*L1228</f>
        <v>258249.99999999997</v>
      </c>
      <c r="E1232" s="38">
        <f>D1232*L1229</f>
        <v>265997.5</v>
      </c>
      <c r="F1232" s="38">
        <f>E1232*L1230</f>
        <v>273977.42499999999</v>
      </c>
      <c r="G1232" s="39">
        <f>C1232+D1232+E1232+F1232</f>
        <v>1048224.925</v>
      </c>
      <c r="H1232" s="2"/>
    </row>
    <row r="1233" spans="1:8" ht="15.75" thickBot="1" x14ac:dyDescent="0.3">
      <c r="A1233" s="309"/>
      <c r="B1233" s="13" t="s">
        <v>218</v>
      </c>
      <c r="C1233" s="38">
        <v>20000</v>
      </c>
      <c r="D1233" s="38">
        <f>C1233*L1228</f>
        <v>20660</v>
      </c>
      <c r="E1233" s="38">
        <f>D1233*L1229</f>
        <v>21279.8</v>
      </c>
      <c r="F1233" s="38">
        <f>E1233*L1230</f>
        <v>21918.194</v>
      </c>
      <c r="G1233" s="39">
        <f>C1233+D1233+E1233+F1233</f>
        <v>83857.994000000006</v>
      </c>
      <c r="H1233" s="2"/>
    </row>
    <row r="1234" spans="1:8" ht="15.75" thickBot="1" x14ac:dyDescent="0.3">
      <c r="A1234" s="11" t="s">
        <v>18</v>
      </c>
      <c r="B1234" s="12">
        <v>1500</v>
      </c>
      <c r="C1234" s="17"/>
      <c r="D1234" s="17"/>
      <c r="E1234" s="17"/>
      <c r="F1234" s="17"/>
      <c r="G1234" s="17"/>
      <c r="H1234" s="2"/>
    </row>
    <row r="1235" spans="1:8" ht="15.75" customHeight="1" thickBot="1" x14ac:dyDescent="0.3">
      <c r="A1235" s="11" t="s">
        <v>11</v>
      </c>
      <c r="B1235" s="287" t="s">
        <v>219</v>
      </c>
      <c r="C1235" s="288"/>
      <c r="D1235" s="288"/>
      <c r="E1235" s="288"/>
      <c r="F1235" s="288"/>
      <c r="G1235" s="289"/>
      <c r="H1235" s="2"/>
    </row>
    <row r="1236" spans="1:8" ht="15.75" thickBot="1" x14ac:dyDescent="0.3">
      <c r="A1236" s="11" t="s">
        <v>12</v>
      </c>
      <c r="B1236" s="287" t="s">
        <v>187</v>
      </c>
      <c r="C1236" s="288"/>
      <c r="D1236" s="288"/>
      <c r="E1236" s="288"/>
      <c r="F1236" s="288"/>
      <c r="G1236" s="289"/>
      <c r="H1236" s="2"/>
    </row>
    <row r="1237" spans="1:8" ht="15.75" thickBot="1" x14ac:dyDescent="0.3">
      <c r="A1237" s="11" t="s">
        <v>13</v>
      </c>
      <c r="B1237" s="287" t="s">
        <v>188</v>
      </c>
      <c r="C1237" s="288"/>
      <c r="D1237" s="288"/>
      <c r="E1237" s="288"/>
      <c r="F1237" s="288"/>
      <c r="G1237" s="289"/>
      <c r="H1237" s="2"/>
    </row>
    <row r="1238" spans="1:8" ht="15.75" customHeight="1" thickBot="1" x14ac:dyDescent="0.3">
      <c r="A1238" s="358" t="s">
        <v>14</v>
      </c>
      <c r="B1238" s="287" t="s">
        <v>220</v>
      </c>
      <c r="C1238" s="288"/>
      <c r="D1238" s="288"/>
      <c r="E1238" s="288"/>
      <c r="F1238" s="288"/>
      <c r="G1238" s="289"/>
      <c r="H1238" s="2"/>
    </row>
    <row r="1239" spans="1:8" ht="15.75" thickBot="1" x14ac:dyDescent="0.3">
      <c r="A1239" s="360"/>
      <c r="B1239" s="304" t="s">
        <v>221</v>
      </c>
      <c r="C1239" s="305"/>
      <c r="D1239" s="305"/>
      <c r="E1239" s="305"/>
      <c r="F1239" s="305"/>
      <c r="G1239" s="306"/>
      <c r="H1239" s="2"/>
    </row>
    <row r="1240" spans="1:8" ht="15.75" thickBot="1" x14ac:dyDescent="0.3">
      <c r="A1240" s="24" t="s">
        <v>81</v>
      </c>
      <c r="B1240" s="30" t="s">
        <v>210</v>
      </c>
      <c r="C1240" s="28"/>
      <c r="D1240" s="28"/>
      <c r="E1240" s="28"/>
      <c r="F1240" s="28"/>
      <c r="G1240" s="29"/>
      <c r="H1240" s="2"/>
    </row>
    <row r="1241" spans="1:8" ht="15.75" thickBot="1" x14ac:dyDescent="0.3">
      <c r="A1241" s="24" t="s">
        <v>15</v>
      </c>
      <c r="B1241" s="27">
        <v>45657</v>
      </c>
      <c r="C1241" s="28"/>
      <c r="D1241" s="28"/>
      <c r="E1241" s="28"/>
      <c r="F1241" s="28"/>
      <c r="G1241" s="29"/>
      <c r="H1241" s="2"/>
    </row>
    <row r="1242" spans="1:8" ht="15.75" thickBot="1" x14ac:dyDescent="0.3">
      <c r="A1242" s="24" t="s">
        <v>16</v>
      </c>
      <c r="B1242" s="30" t="s">
        <v>26</v>
      </c>
      <c r="C1242" s="28"/>
      <c r="D1242" s="28"/>
      <c r="E1242" s="28"/>
      <c r="F1242" s="28"/>
      <c r="G1242" s="29"/>
      <c r="H1242" s="2"/>
    </row>
    <row r="1243" spans="1:8" ht="15.75" thickBot="1" x14ac:dyDescent="0.3">
      <c r="A1243" s="24" t="s">
        <v>17</v>
      </c>
      <c r="B1243" s="30" t="s">
        <v>222</v>
      </c>
      <c r="C1243" s="28"/>
      <c r="D1243" s="28"/>
      <c r="E1243" s="28"/>
      <c r="F1243" s="28"/>
      <c r="G1243" s="29"/>
      <c r="H1243" s="2"/>
    </row>
    <row r="1244" spans="1:8" x14ac:dyDescent="0.25">
      <c r="A1244" s="8"/>
      <c r="B1244" s="9"/>
      <c r="C1244" s="9"/>
      <c r="D1244" s="9"/>
      <c r="E1244" s="9"/>
      <c r="F1244" s="9"/>
      <c r="G1244" s="9"/>
      <c r="H1244" s="2"/>
    </row>
    <row r="1245" spans="1:8" x14ac:dyDescent="0.25">
      <c r="A1245" s="8"/>
      <c r="B1245" s="9"/>
      <c r="C1245" s="9"/>
      <c r="D1245" s="9"/>
      <c r="E1245" s="9"/>
      <c r="F1245" s="9"/>
      <c r="G1245" s="9"/>
      <c r="H1245" s="2"/>
    </row>
    <row r="1246" spans="1:8" x14ac:dyDescent="0.25">
      <c r="A1246" s="8"/>
      <c r="B1246" s="9"/>
      <c r="C1246" s="9"/>
      <c r="D1246" s="9"/>
      <c r="E1246" s="9"/>
      <c r="F1246" s="9"/>
      <c r="G1246" s="9"/>
      <c r="H1246" s="2"/>
    </row>
    <row r="1247" spans="1:8" x14ac:dyDescent="0.25">
      <c r="A1247" s="8"/>
      <c r="B1247" s="9"/>
      <c r="C1247" s="9"/>
      <c r="D1247" s="9"/>
      <c r="E1247" s="9"/>
      <c r="F1247" s="9"/>
      <c r="G1247" s="9"/>
      <c r="H1247" s="2"/>
    </row>
    <row r="1248" spans="1:8" x14ac:dyDescent="0.25">
      <c r="A1248" s="8"/>
      <c r="B1248" s="9"/>
      <c r="C1248" s="9"/>
      <c r="D1248" s="9"/>
      <c r="E1248" s="9"/>
      <c r="F1248" s="9"/>
      <c r="G1248" s="9"/>
      <c r="H1248" s="2"/>
    </row>
    <row r="1249" spans="1:12" x14ac:dyDescent="0.25">
      <c r="A1249" s="8"/>
      <c r="B1249" s="9"/>
      <c r="C1249" s="9"/>
      <c r="D1249" s="9"/>
      <c r="E1249" s="9"/>
      <c r="F1249" s="9"/>
      <c r="G1249" s="9"/>
      <c r="H1249" s="2"/>
    </row>
    <row r="1250" spans="1:12" x14ac:dyDescent="0.25">
      <c r="A1250" s="8"/>
      <c r="B1250" s="9"/>
      <c r="C1250" s="9"/>
      <c r="D1250" s="9"/>
      <c r="E1250" s="9"/>
      <c r="F1250" s="9"/>
      <c r="G1250" s="9"/>
      <c r="H1250" s="2"/>
    </row>
    <row r="1251" spans="1:12" ht="65.25" customHeight="1" x14ac:dyDescent="0.25">
      <c r="A1251" s="357" t="s">
        <v>19</v>
      </c>
      <c r="B1251" s="357"/>
      <c r="C1251" s="357"/>
      <c r="D1251" s="357"/>
      <c r="E1251" s="357"/>
      <c r="F1251" s="357"/>
      <c r="G1251" s="357"/>
      <c r="H1251" s="2"/>
    </row>
    <row r="1252" spans="1:12" ht="15.75" thickBot="1" x14ac:dyDescent="0.3">
      <c r="A1252" s="8"/>
      <c r="B1252" s="9"/>
      <c r="C1252" s="9"/>
      <c r="D1252" s="9"/>
      <c r="E1252" s="9"/>
      <c r="F1252" s="9"/>
      <c r="G1252" s="9"/>
      <c r="H1252" s="2"/>
    </row>
    <row r="1253" spans="1:12" ht="15.75" thickBot="1" x14ac:dyDescent="0.3">
      <c r="A1253" s="334" t="s">
        <v>1</v>
      </c>
      <c r="B1253" s="334" t="s">
        <v>2</v>
      </c>
      <c r="C1253" s="330" t="s">
        <v>3</v>
      </c>
      <c r="D1253" s="331"/>
      <c r="E1253" s="331"/>
      <c r="F1253" s="331"/>
      <c r="G1253" s="332"/>
      <c r="H1253" s="2"/>
    </row>
    <row r="1254" spans="1:12" ht="15.75" thickBot="1" x14ac:dyDescent="0.3">
      <c r="A1254" s="335"/>
      <c r="B1254" s="335"/>
      <c r="C1254" s="10">
        <v>2026</v>
      </c>
      <c r="D1254" s="10">
        <v>2027</v>
      </c>
      <c r="E1254" s="10">
        <v>2028</v>
      </c>
      <c r="F1254" s="10">
        <v>2029</v>
      </c>
      <c r="G1254" s="10" t="s">
        <v>4</v>
      </c>
      <c r="H1254" s="2"/>
      <c r="J1254" s="106" t="s">
        <v>179</v>
      </c>
      <c r="K1254" s="328" t="s">
        <v>180</v>
      </c>
      <c r="L1254" s="328" t="s">
        <v>31</v>
      </c>
    </row>
    <row r="1255" spans="1:12" ht="15.75" thickBot="1" x14ac:dyDescent="0.3">
      <c r="A1255" s="11" t="s">
        <v>5</v>
      </c>
      <c r="B1255" s="12">
        <v>5</v>
      </c>
      <c r="C1255" s="13" t="s">
        <v>0</v>
      </c>
      <c r="D1255" s="13" t="s">
        <v>0</v>
      </c>
      <c r="E1255" s="13" t="s">
        <v>0</v>
      </c>
      <c r="F1255" s="13" t="s">
        <v>0</v>
      </c>
      <c r="G1255" s="13" t="s">
        <v>0</v>
      </c>
      <c r="H1255" s="2"/>
      <c r="J1255" s="107" t="s">
        <v>181</v>
      </c>
      <c r="K1255" s="329"/>
      <c r="L1255" s="329"/>
    </row>
    <row r="1256" spans="1:12" ht="15.75" thickBot="1" x14ac:dyDescent="0.3">
      <c r="A1256" s="11" t="s">
        <v>6</v>
      </c>
      <c r="B1256" s="12">
        <v>5</v>
      </c>
      <c r="C1256" s="13" t="s">
        <v>0</v>
      </c>
      <c r="D1256" s="13" t="s">
        <v>0</v>
      </c>
      <c r="E1256" s="13" t="s">
        <v>0</v>
      </c>
      <c r="F1256" s="13" t="s">
        <v>0</v>
      </c>
      <c r="G1256" s="13" t="s">
        <v>0</v>
      </c>
      <c r="H1256" s="2"/>
      <c r="J1256" s="81">
        <v>2026</v>
      </c>
      <c r="K1256" s="81">
        <v>3.64</v>
      </c>
      <c r="L1256" s="81">
        <f>3.64/100+1</f>
        <v>1.0364</v>
      </c>
    </row>
    <row r="1257" spans="1:12" ht="15.75" thickBot="1" x14ac:dyDescent="0.3">
      <c r="A1257" s="11" t="s">
        <v>7</v>
      </c>
      <c r="B1257" s="12">
        <v>12</v>
      </c>
      <c r="C1257" s="13" t="s">
        <v>0</v>
      </c>
      <c r="D1257" s="13" t="s">
        <v>0</v>
      </c>
      <c r="E1257" s="13" t="s">
        <v>0</v>
      </c>
      <c r="F1257" s="13" t="s">
        <v>0</v>
      </c>
      <c r="G1257" s="13" t="s">
        <v>0</v>
      </c>
      <c r="H1257" s="2"/>
      <c r="J1257" s="81">
        <v>2027</v>
      </c>
      <c r="K1257" s="81">
        <v>3.3</v>
      </c>
      <c r="L1257" s="81">
        <f>3.3/100+1</f>
        <v>1.0329999999999999</v>
      </c>
    </row>
    <row r="1258" spans="1:12" ht="15.75" thickBot="1" x14ac:dyDescent="0.3">
      <c r="A1258" s="11" t="s">
        <v>8</v>
      </c>
      <c r="B1258" s="12">
        <v>363</v>
      </c>
      <c r="C1258" s="13" t="s">
        <v>0</v>
      </c>
      <c r="D1258" s="13" t="s">
        <v>0</v>
      </c>
      <c r="E1258" s="13" t="s">
        <v>0</v>
      </c>
      <c r="F1258" s="13" t="s">
        <v>0</v>
      </c>
      <c r="G1258" s="13" t="s">
        <v>0</v>
      </c>
      <c r="H1258" s="2"/>
      <c r="J1258" s="81">
        <v>2028</v>
      </c>
      <c r="K1258" s="82">
        <v>3</v>
      </c>
      <c r="L1258" s="83">
        <f>3/100+1</f>
        <v>1.03</v>
      </c>
    </row>
    <row r="1259" spans="1:12" ht="15.75" thickBot="1" x14ac:dyDescent="0.3">
      <c r="A1259" s="11" t="s">
        <v>9</v>
      </c>
      <c r="B1259" s="14" t="s">
        <v>249</v>
      </c>
      <c r="C1259" s="13" t="s">
        <v>0</v>
      </c>
      <c r="D1259" s="13" t="s">
        <v>0</v>
      </c>
      <c r="E1259" s="13" t="s">
        <v>0</v>
      </c>
      <c r="F1259" s="13" t="s">
        <v>0</v>
      </c>
      <c r="G1259" s="13" t="s">
        <v>0</v>
      </c>
      <c r="H1259" s="2"/>
      <c r="J1259" s="81">
        <v>2029</v>
      </c>
      <c r="K1259" s="82">
        <v>3</v>
      </c>
      <c r="L1259" s="83">
        <f>3/100+1</f>
        <v>1.03</v>
      </c>
    </row>
    <row r="1260" spans="1:12" ht="23.25" thickBot="1" x14ac:dyDescent="0.3">
      <c r="A1260" s="57" t="s">
        <v>10</v>
      </c>
      <c r="B1260" s="13" t="s">
        <v>256</v>
      </c>
      <c r="C1260" s="38">
        <v>200000</v>
      </c>
      <c r="D1260" s="38">
        <f>C1260*L1257</f>
        <v>206599.99999999997</v>
      </c>
      <c r="E1260" s="38">
        <f>D1260*L1258</f>
        <v>212797.99999999997</v>
      </c>
      <c r="F1260" s="38">
        <f>E1260*L1259</f>
        <v>219181.93999999997</v>
      </c>
      <c r="G1260" s="39">
        <f>C1260+D1260+E1260+F1260</f>
        <v>838579.94</v>
      </c>
      <c r="H1260" s="2"/>
    </row>
    <row r="1261" spans="1:12" ht="15.75" thickBot="1" x14ac:dyDescent="0.3">
      <c r="A1261" s="11" t="s">
        <v>18</v>
      </c>
      <c r="B1261" s="12">
        <v>1500</v>
      </c>
      <c r="C1261" s="17"/>
      <c r="D1261" s="17"/>
      <c r="E1261" s="17"/>
      <c r="F1261" s="17"/>
      <c r="G1261" s="17"/>
      <c r="H1261" s="2"/>
    </row>
    <row r="1262" spans="1:12" ht="15.75" customHeight="1" thickBot="1" x14ac:dyDescent="0.3">
      <c r="A1262" s="11" t="s">
        <v>11</v>
      </c>
      <c r="B1262" s="287" t="s">
        <v>223</v>
      </c>
      <c r="C1262" s="288"/>
      <c r="D1262" s="288"/>
      <c r="E1262" s="288"/>
      <c r="F1262" s="288"/>
      <c r="G1262" s="289"/>
      <c r="H1262" s="2"/>
    </row>
    <row r="1263" spans="1:12" ht="15.75" thickBot="1" x14ac:dyDescent="0.3">
      <c r="A1263" s="11" t="s">
        <v>12</v>
      </c>
      <c r="B1263" s="287" t="s">
        <v>187</v>
      </c>
      <c r="C1263" s="288"/>
      <c r="D1263" s="288"/>
      <c r="E1263" s="288"/>
      <c r="F1263" s="288"/>
      <c r="G1263" s="289"/>
      <c r="H1263" s="2"/>
    </row>
    <row r="1264" spans="1:12" ht="15.75" thickBot="1" x14ac:dyDescent="0.3">
      <c r="A1264" s="11" t="s">
        <v>13</v>
      </c>
      <c r="B1264" s="287" t="s">
        <v>188</v>
      </c>
      <c r="C1264" s="288"/>
      <c r="D1264" s="288"/>
      <c r="E1264" s="288"/>
      <c r="F1264" s="288"/>
      <c r="G1264" s="289"/>
      <c r="H1264" s="2"/>
    </row>
    <row r="1265" spans="1:8" ht="15.75" thickBot="1" x14ac:dyDescent="0.3">
      <c r="A1265" s="191" t="s">
        <v>14</v>
      </c>
      <c r="B1265" s="304" t="s">
        <v>224</v>
      </c>
      <c r="C1265" s="305"/>
      <c r="D1265" s="305"/>
      <c r="E1265" s="305"/>
      <c r="F1265" s="305"/>
      <c r="G1265" s="306"/>
      <c r="H1265" s="2"/>
    </row>
    <row r="1266" spans="1:8" ht="15.75" thickBot="1" x14ac:dyDescent="0.3">
      <c r="A1266" s="24" t="s">
        <v>81</v>
      </c>
      <c r="B1266" s="30" t="s">
        <v>225</v>
      </c>
      <c r="C1266" s="28"/>
      <c r="D1266" s="28"/>
      <c r="E1266" s="28"/>
      <c r="F1266" s="28"/>
      <c r="G1266" s="29"/>
      <c r="H1266" s="2"/>
    </row>
    <row r="1267" spans="1:8" ht="15.75" thickBot="1" x14ac:dyDescent="0.3">
      <c r="A1267" s="24" t="s">
        <v>15</v>
      </c>
      <c r="B1267" s="27">
        <v>45657</v>
      </c>
      <c r="C1267" s="28"/>
      <c r="D1267" s="28"/>
      <c r="E1267" s="28"/>
      <c r="F1267" s="28"/>
      <c r="G1267" s="29"/>
      <c r="H1267" s="2"/>
    </row>
    <row r="1268" spans="1:8" ht="15.75" thickBot="1" x14ac:dyDescent="0.3">
      <c r="A1268" s="24" t="s">
        <v>16</v>
      </c>
      <c r="B1268" s="30" t="s">
        <v>26</v>
      </c>
      <c r="C1268" s="28"/>
      <c r="D1268" s="28"/>
      <c r="E1268" s="28"/>
      <c r="F1268" s="28"/>
      <c r="G1268" s="29"/>
      <c r="H1268" s="2"/>
    </row>
    <row r="1269" spans="1:8" ht="15.75" thickBot="1" x14ac:dyDescent="0.3">
      <c r="A1269" s="24" t="s">
        <v>17</v>
      </c>
      <c r="B1269" s="30" t="s">
        <v>226</v>
      </c>
      <c r="C1269" s="28"/>
      <c r="D1269" s="28"/>
      <c r="E1269" s="28"/>
      <c r="F1269" s="28"/>
      <c r="G1269" s="29"/>
      <c r="H1269" s="2"/>
    </row>
    <row r="1270" spans="1:8" x14ac:dyDescent="0.25">
      <c r="A1270" s="8"/>
      <c r="B1270" s="9"/>
      <c r="C1270" s="9"/>
      <c r="D1270" s="9"/>
      <c r="E1270" s="9"/>
      <c r="F1270" s="9"/>
      <c r="G1270" s="9"/>
      <c r="H1270" s="2"/>
    </row>
    <row r="1271" spans="1:8" x14ac:dyDescent="0.25">
      <c r="A1271" s="8"/>
      <c r="B1271" s="9"/>
      <c r="C1271" s="9"/>
      <c r="D1271" s="9"/>
      <c r="E1271" s="9"/>
      <c r="F1271" s="9"/>
      <c r="G1271" s="9"/>
      <c r="H1271" s="2"/>
    </row>
    <row r="1272" spans="1:8" x14ac:dyDescent="0.25">
      <c r="A1272" s="8"/>
      <c r="B1272" s="9"/>
      <c r="C1272" s="9"/>
      <c r="D1272" s="9"/>
      <c r="E1272" s="9"/>
      <c r="F1272" s="9"/>
      <c r="G1272" s="9"/>
      <c r="H1272" s="2"/>
    </row>
    <row r="1273" spans="1:8" x14ac:dyDescent="0.25">
      <c r="A1273" s="8"/>
      <c r="B1273" s="9"/>
      <c r="C1273" s="9"/>
      <c r="D1273" s="9"/>
      <c r="E1273" s="9"/>
      <c r="F1273" s="9"/>
      <c r="G1273" s="9"/>
      <c r="H1273" s="2"/>
    </row>
    <row r="1274" spans="1:8" x14ac:dyDescent="0.25">
      <c r="A1274" s="8"/>
      <c r="B1274" s="9"/>
      <c r="C1274" s="9"/>
      <c r="D1274" s="9"/>
      <c r="E1274" s="9"/>
      <c r="F1274" s="9"/>
      <c r="G1274" s="9"/>
      <c r="H1274" s="2"/>
    </row>
    <row r="1275" spans="1:8" x14ac:dyDescent="0.25">
      <c r="A1275" s="8"/>
      <c r="B1275" s="9"/>
      <c r="C1275" s="9"/>
      <c r="D1275" s="9"/>
      <c r="E1275" s="9"/>
      <c r="F1275" s="9"/>
      <c r="G1275" s="9"/>
      <c r="H1275" s="2"/>
    </row>
    <row r="1276" spans="1:8" x14ac:dyDescent="0.25">
      <c r="A1276" s="8"/>
      <c r="B1276" s="9"/>
      <c r="C1276" s="9"/>
      <c r="D1276" s="9"/>
      <c r="E1276" s="9"/>
      <c r="F1276" s="9"/>
      <c r="G1276" s="9"/>
      <c r="H1276" s="2"/>
    </row>
    <row r="1277" spans="1:8" x14ac:dyDescent="0.25">
      <c r="A1277" s="8"/>
      <c r="B1277" s="9"/>
      <c r="C1277" s="9"/>
      <c r="D1277" s="9"/>
      <c r="E1277" s="9"/>
      <c r="F1277" s="9"/>
      <c r="G1277" s="9"/>
      <c r="H1277" s="2"/>
    </row>
    <row r="1278" spans="1:8" x14ac:dyDescent="0.25">
      <c r="A1278" s="8"/>
      <c r="B1278" s="9"/>
      <c r="C1278" s="9"/>
      <c r="D1278" s="9"/>
      <c r="E1278" s="9"/>
      <c r="F1278" s="9"/>
      <c r="G1278" s="9"/>
      <c r="H1278" s="2"/>
    </row>
    <row r="1279" spans="1:8" ht="68.25" customHeight="1" x14ac:dyDescent="0.25">
      <c r="A1279" s="357" t="s">
        <v>19</v>
      </c>
      <c r="B1279" s="357"/>
      <c r="C1279" s="357"/>
      <c r="D1279" s="357"/>
      <c r="E1279" s="357"/>
      <c r="F1279" s="357"/>
      <c r="G1279" s="357"/>
      <c r="H1279" s="2"/>
    </row>
    <row r="1280" spans="1:8" ht="15.75" thickBot="1" x14ac:dyDescent="0.3">
      <c r="A1280" s="8"/>
      <c r="B1280" s="9"/>
      <c r="C1280" s="9"/>
      <c r="D1280" s="9"/>
      <c r="E1280" s="9"/>
      <c r="F1280" s="9"/>
      <c r="G1280" s="9"/>
      <c r="H1280" s="2"/>
    </row>
    <row r="1281" spans="1:12" ht="15.75" thickBot="1" x14ac:dyDescent="0.3">
      <c r="A1281" s="334" t="s">
        <v>1</v>
      </c>
      <c r="B1281" s="334" t="s">
        <v>2</v>
      </c>
      <c r="C1281" s="330" t="s">
        <v>3</v>
      </c>
      <c r="D1281" s="331"/>
      <c r="E1281" s="331"/>
      <c r="F1281" s="331"/>
      <c r="G1281" s="332"/>
      <c r="H1281" s="2"/>
    </row>
    <row r="1282" spans="1:12" ht="15.75" thickBot="1" x14ac:dyDescent="0.3">
      <c r="A1282" s="335"/>
      <c r="B1282" s="335"/>
      <c r="C1282" s="10">
        <v>2026</v>
      </c>
      <c r="D1282" s="10">
        <v>2027</v>
      </c>
      <c r="E1282" s="10">
        <v>2028</v>
      </c>
      <c r="F1282" s="10">
        <v>2029</v>
      </c>
      <c r="G1282" s="10" t="s">
        <v>4</v>
      </c>
      <c r="H1282" s="2"/>
      <c r="J1282" s="106" t="s">
        <v>179</v>
      </c>
      <c r="K1282" s="328" t="s">
        <v>180</v>
      </c>
      <c r="L1282" s="328" t="s">
        <v>31</v>
      </c>
    </row>
    <row r="1283" spans="1:12" ht="15.75" thickBot="1" x14ac:dyDescent="0.3">
      <c r="A1283" s="11" t="s">
        <v>5</v>
      </c>
      <c r="B1283" s="12">
        <v>5</v>
      </c>
      <c r="C1283" s="13" t="s">
        <v>0</v>
      </c>
      <c r="D1283" s="13" t="s">
        <v>0</v>
      </c>
      <c r="E1283" s="13" t="s">
        <v>0</v>
      </c>
      <c r="F1283" s="13" t="s">
        <v>0</v>
      </c>
      <c r="G1283" s="13" t="s">
        <v>0</v>
      </c>
      <c r="H1283" s="2"/>
      <c r="J1283" s="107" t="s">
        <v>181</v>
      </c>
      <c r="K1283" s="329"/>
      <c r="L1283" s="329"/>
    </row>
    <row r="1284" spans="1:12" ht="15.75" thickBot="1" x14ac:dyDescent="0.3">
      <c r="A1284" s="11" t="s">
        <v>6</v>
      </c>
      <c r="B1284" s="12">
        <v>6</v>
      </c>
      <c r="C1284" s="13" t="s">
        <v>0</v>
      </c>
      <c r="D1284" s="13" t="s">
        <v>0</v>
      </c>
      <c r="E1284" s="13" t="s">
        <v>0</v>
      </c>
      <c r="F1284" s="13" t="s">
        <v>0</v>
      </c>
      <c r="G1284" s="13" t="s">
        <v>0</v>
      </c>
      <c r="H1284" s="2"/>
      <c r="J1284" s="81">
        <v>2026</v>
      </c>
      <c r="K1284" s="81">
        <v>3.64</v>
      </c>
      <c r="L1284" s="81">
        <f>3.64/100+1</f>
        <v>1.0364</v>
      </c>
    </row>
    <row r="1285" spans="1:12" ht="15.75" thickBot="1" x14ac:dyDescent="0.3">
      <c r="A1285" s="11" t="s">
        <v>7</v>
      </c>
      <c r="B1285" s="12">
        <v>13</v>
      </c>
      <c r="C1285" s="13" t="s">
        <v>0</v>
      </c>
      <c r="D1285" s="13" t="s">
        <v>0</v>
      </c>
      <c r="E1285" s="13" t="s">
        <v>0</v>
      </c>
      <c r="F1285" s="13" t="s">
        <v>0</v>
      </c>
      <c r="G1285" s="13" t="s">
        <v>0</v>
      </c>
      <c r="H1285" s="2"/>
      <c r="J1285" s="81">
        <v>2027</v>
      </c>
      <c r="K1285" s="81">
        <v>3.3</v>
      </c>
      <c r="L1285" s="81">
        <f>3.3/100+1</f>
        <v>1.0329999999999999</v>
      </c>
    </row>
    <row r="1286" spans="1:12" ht="15.75" thickBot="1" x14ac:dyDescent="0.3">
      <c r="A1286" s="11" t="s">
        <v>8</v>
      </c>
      <c r="B1286" s="12">
        <v>392</v>
      </c>
      <c r="C1286" s="13" t="s">
        <v>0</v>
      </c>
      <c r="D1286" s="13" t="s">
        <v>0</v>
      </c>
      <c r="E1286" s="13" t="s">
        <v>0</v>
      </c>
      <c r="F1286" s="13" t="s">
        <v>0</v>
      </c>
      <c r="G1286" s="13" t="s">
        <v>0</v>
      </c>
      <c r="H1286" s="2"/>
      <c r="J1286" s="81">
        <v>2028</v>
      </c>
      <c r="K1286" s="82">
        <v>3</v>
      </c>
      <c r="L1286" s="83">
        <f>3/100+1</f>
        <v>1.03</v>
      </c>
    </row>
    <row r="1287" spans="1:12" ht="15.75" thickBot="1" x14ac:dyDescent="0.3">
      <c r="A1287" s="11" t="s">
        <v>9</v>
      </c>
      <c r="B1287" s="14" t="s">
        <v>247</v>
      </c>
      <c r="C1287" s="13" t="s">
        <v>0</v>
      </c>
      <c r="D1287" s="13" t="s">
        <v>0</v>
      </c>
      <c r="E1287" s="13" t="s">
        <v>0</v>
      </c>
      <c r="F1287" s="13" t="s">
        <v>0</v>
      </c>
      <c r="G1287" s="13" t="s">
        <v>0</v>
      </c>
      <c r="H1287" s="2"/>
      <c r="J1287" s="81">
        <v>2029</v>
      </c>
      <c r="K1287" s="82">
        <v>3</v>
      </c>
      <c r="L1287" s="83">
        <f>3/100+1</f>
        <v>1.03</v>
      </c>
    </row>
    <row r="1288" spans="1:12" ht="15.75" thickBot="1" x14ac:dyDescent="0.3">
      <c r="A1288" s="307" t="s">
        <v>10</v>
      </c>
      <c r="B1288" s="13" t="s">
        <v>237</v>
      </c>
      <c r="C1288" s="38">
        <v>80000</v>
      </c>
      <c r="D1288" s="38">
        <f>C1288*L1285</f>
        <v>82640</v>
      </c>
      <c r="E1288" s="38">
        <f>D1288*L1286</f>
        <v>85119.2</v>
      </c>
      <c r="F1288" s="38">
        <f>E1288*L1287</f>
        <v>87672.775999999998</v>
      </c>
      <c r="G1288" s="39">
        <f>C1288+D1288+E1288+F1288</f>
        <v>335431.97600000002</v>
      </c>
      <c r="H1288" s="2"/>
    </row>
    <row r="1289" spans="1:12" ht="15.75" thickBot="1" x14ac:dyDescent="0.3">
      <c r="A1289" s="308"/>
      <c r="B1289" s="13" t="s">
        <v>227</v>
      </c>
      <c r="C1289" s="38">
        <v>80000</v>
      </c>
      <c r="D1289" s="38">
        <f>C1289*L1285</f>
        <v>82640</v>
      </c>
      <c r="E1289" s="38">
        <f>D1289*L1286</f>
        <v>85119.2</v>
      </c>
      <c r="F1289" s="38">
        <f>E1289*L1287</f>
        <v>87672.775999999998</v>
      </c>
      <c r="G1289" s="39">
        <f t="shared" ref="G1289:G1291" si="4">C1289+D1289+E1289+F1289</f>
        <v>335431.97600000002</v>
      </c>
      <c r="H1289" s="2"/>
    </row>
    <row r="1290" spans="1:12" ht="23.25" thickBot="1" x14ac:dyDescent="0.3">
      <c r="A1290" s="308"/>
      <c r="B1290" s="13" t="s">
        <v>248</v>
      </c>
      <c r="C1290" s="38">
        <v>10000</v>
      </c>
      <c r="D1290" s="38">
        <f>C1290*L1285</f>
        <v>10330</v>
      </c>
      <c r="E1290" s="38">
        <f>D1290*L1286</f>
        <v>10639.9</v>
      </c>
      <c r="F1290" s="38">
        <f>E1290*L1287</f>
        <v>10959.097</v>
      </c>
      <c r="G1290" s="39">
        <f t="shared" si="4"/>
        <v>41928.997000000003</v>
      </c>
      <c r="H1290" s="2"/>
    </row>
    <row r="1291" spans="1:12" ht="23.25" thickBot="1" x14ac:dyDescent="0.3">
      <c r="A1291" s="309"/>
      <c r="B1291" s="13" t="s">
        <v>264</v>
      </c>
      <c r="C1291" s="38">
        <v>10000</v>
      </c>
      <c r="D1291" s="38">
        <f>C1291*L1285</f>
        <v>10330</v>
      </c>
      <c r="E1291" s="38">
        <f>D1291*L1286</f>
        <v>10639.9</v>
      </c>
      <c r="F1291" s="38">
        <f>E1291*L1287</f>
        <v>10959.097</v>
      </c>
      <c r="G1291" s="39">
        <f t="shared" si="4"/>
        <v>41928.997000000003</v>
      </c>
      <c r="H1291" s="2"/>
    </row>
    <row r="1292" spans="1:12" ht="15.75" thickBot="1" x14ac:dyDescent="0.3">
      <c r="A1292" s="11" t="s">
        <v>18</v>
      </c>
      <c r="B1292" s="12">
        <v>1500</v>
      </c>
      <c r="C1292" s="17"/>
      <c r="D1292" s="17"/>
      <c r="E1292" s="17"/>
      <c r="F1292" s="17"/>
      <c r="G1292" s="17"/>
      <c r="H1292" s="2"/>
    </row>
    <row r="1293" spans="1:12" ht="15.75" customHeight="1" thickBot="1" x14ac:dyDescent="0.3">
      <c r="A1293" s="11" t="s">
        <v>11</v>
      </c>
      <c r="B1293" s="287" t="s">
        <v>228</v>
      </c>
      <c r="C1293" s="288"/>
      <c r="D1293" s="288"/>
      <c r="E1293" s="288"/>
      <c r="F1293" s="288"/>
      <c r="G1293" s="289"/>
      <c r="H1293" s="2"/>
    </row>
    <row r="1294" spans="1:12" ht="15.75" thickBot="1" x14ac:dyDescent="0.3">
      <c r="A1294" s="11" t="s">
        <v>12</v>
      </c>
      <c r="B1294" s="287" t="s">
        <v>229</v>
      </c>
      <c r="C1294" s="288"/>
      <c r="D1294" s="288"/>
      <c r="E1294" s="288"/>
      <c r="F1294" s="288"/>
      <c r="G1294" s="289"/>
      <c r="H1294" s="2"/>
    </row>
    <row r="1295" spans="1:12" ht="15.75" thickBot="1" x14ac:dyDescent="0.3">
      <c r="A1295" s="11" t="s">
        <v>13</v>
      </c>
      <c r="B1295" s="287" t="s">
        <v>230</v>
      </c>
      <c r="C1295" s="288"/>
      <c r="D1295" s="288"/>
      <c r="E1295" s="288"/>
      <c r="F1295" s="288"/>
      <c r="G1295" s="289"/>
      <c r="H1295" s="2"/>
    </row>
    <row r="1296" spans="1:12" ht="15.75" thickBot="1" x14ac:dyDescent="0.3">
      <c r="A1296" s="358" t="s">
        <v>14</v>
      </c>
      <c r="B1296" s="304" t="s">
        <v>231</v>
      </c>
      <c r="C1296" s="305"/>
      <c r="D1296" s="305"/>
      <c r="E1296" s="305"/>
      <c r="F1296" s="305"/>
      <c r="G1296" s="306"/>
      <c r="H1296" s="2"/>
    </row>
    <row r="1297" spans="1:12" ht="15.75" thickBot="1" x14ac:dyDescent="0.3">
      <c r="A1297" s="359"/>
      <c r="B1297" s="304" t="s">
        <v>232</v>
      </c>
      <c r="C1297" s="305"/>
      <c r="D1297" s="305"/>
      <c r="E1297" s="305"/>
      <c r="F1297" s="305"/>
      <c r="G1297" s="306"/>
      <c r="H1297" s="2"/>
    </row>
    <row r="1298" spans="1:12" ht="15.75" thickBot="1" x14ac:dyDescent="0.3">
      <c r="A1298" s="359"/>
      <c r="B1298" s="304" t="s">
        <v>233</v>
      </c>
      <c r="C1298" s="305"/>
      <c r="D1298" s="305"/>
      <c r="E1298" s="305"/>
      <c r="F1298" s="305"/>
      <c r="G1298" s="306"/>
      <c r="H1298" s="2"/>
    </row>
    <row r="1299" spans="1:12" ht="15.75" thickBot="1" x14ac:dyDescent="0.3">
      <c r="A1299" s="360"/>
      <c r="B1299" s="304" t="s">
        <v>234</v>
      </c>
      <c r="C1299" s="305"/>
      <c r="D1299" s="305"/>
      <c r="E1299" s="305"/>
      <c r="F1299" s="305"/>
      <c r="G1299" s="306"/>
      <c r="H1299" s="2"/>
    </row>
    <row r="1300" spans="1:12" ht="15.75" thickBot="1" x14ac:dyDescent="0.3">
      <c r="A1300" s="24" t="s">
        <v>81</v>
      </c>
      <c r="B1300" s="50" t="s">
        <v>235</v>
      </c>
      <c r="C1300" s="92"/>
      <c r="D1300" s="92"/>
      <c r="E1300" s="92"/>
      <c r="F1300" s="92"/>
      <c r="G1300" s="93"/>
      <c r="H1300" s="2"/>
    </row>
    <row r="1301" spans="1:12" ht="15.75" thickBot="1" x14ac:dyDescent="0.3">
      <c r="A1301" s="24" t="s">
        <v>81</v>
      </c>
      <c r="B1301" s="30" t="s">
        <v>236</v>
      </c>
      <c r="C1301" s="28"/>
      <c r="D1301" s="28"/>
      <c r="E1301" s="28"/>
      <c r="F1301" s="28"/>
      <c r="G1301" s="29"/>
      <c r="H1301" s="2"/>
    </row>
    <row r="1302" spans="1:12" ht="15.75" thickBot="1" x14ac:dyDescent="0.3">
      <c r="A1302" s="24" t="s">
        <v>15</v>
      </c>
      <c r="B1302" s="27">
        <v>45657</v>
      </c>
      <c r="C1302" s="28"/>
      <c r="D1302" s="28"/>
      <c r="E1302" s="28"/>
      <c r="F1302" s="28"/>
      <c r="G1302" s="29"/>
      <c r="H1302" s="2"/>
    </row>
    <row r="1303" spans="1:12" ht="15.75" thickBot="1" x14ac:dyDescent="0.3">
      <c r="A1303" s="24" t="s">
        <v>16</v>
      </c>
      <c r="B1303" s="30" t="s">
        <v>26</v>
      </c>
      <c r="C1303" s="28"/>
      <c r="D1303" s="28"/>
      <c r="E1303" s="28"/>
      <c r="F1303" s="28"/>
      <c r="G1303" s="29"/>
      <c r="H1303" s="2"/>
    </row>
    <row r="1304" spans="1:12" ht="15.75" thickBot="1" x14ac:dyDescent="0.3">
      <c r="A1304" s="24" t="s">
        <v>17</v>
      </c>
      <c r="B1304" s="30" t="s">
        <v>238</v>
      </c>
      <c r="C1304" s="28"/>
      <c r="D1304" s="28"/>
      <c r="E1304" s="28"/>
      <c r="F1304" s="28"/>
      <c r="G1304" s="29"/>
      <c r="H1304" s="2"/>
    </row>
    <row r="1305" spans="1:12" ht="70.5" customHeight="1" x14ac:dyDescent="0.25">
      <c r="A1305" s="294" t="s">
        <v>19</v>
      </c>
      <c r="B1305" s="294"/>
      <c r="C1305" s="294"/>
      <c r="D1305" s="294"/>
      <c r="E1305" s="294"/>
      <c r="F1305" s="294"/>
      <c r="G1305" s="294"/>
      <c r="H1305" s="2"/>
    </row>
    <row r="1306" spans="1:12" ht="15.75" thickBot="1" x14ac:dyDescent="0.3">
      <c r="A1306" s="90"/>
      <c r="B1306" s="91"/>
      <c r="C1306" s="91"/>
      <c r="D1306" s="91"/>
      <c r="E1306" s="91"/>
      <c r="F1306" s="91"/>
      <c r="G1306" s="91"/>
      <c r="H1306" s="2"/>
    </row>
    <row r="1307" spans="1:12" ht="15.75" thickBot="1" x14ac:dyDescent="0.3">
      <c r="A1307" s="334" t="s">
        <v>1</v>
      </c>
      <c r="B1307" s="334" t="s">
        <v>2</v>
      </c>
      <c r="C1307" s="330" t="s">
        <v>3</v>
      </c>
      <c r="D1307" s="331"/>
      <c r="E1307" s="331"/>
      <c r="F1307" s="331"/>
      <c r="G1307" s="332"/>
      <c r="H1307" s="2"/>
    </row>
    <row r="1308" spans="1:12" ht="15.75" thickBot="1" x14ac:dyDescent="0.3">
      <c r="A1308" s="335"/>
      <c r="B1308" s="335"/>
      <c r="C1308" s="10">
        <v>2026</v>
      </c>
      <c r="D1308" s="10">
        <v>2027</v>
      </c>
      <c r="E1308" s="10">
        <v>2028</v>
      </c>
      <c r="F1308" s="10">
        <v>2029</v>
      </c>
      <c r="G1308" s="10" t="s">
        <v>4</v>
      </c>
      <c r="H1308" s="2"/>
      <c r="J1308" s="106" t="s">
        <v>179</v>
      </c>
      <c r="K1308" s="328" t="s">
        <v>180</v>
      </c>
      <c r="L1308" s="328" t="s">
        <v>31</v>
      </c>
    </row>
    <row r="1309" spans="1:12" ht="15.75" thickBot="1" x14ac:dyDescent="0.3">
      <c r="A1309" s="11" t="s">
        <v>5</v>
      </c>
      <c r="B1309" s="12">
        <v>5</v>
      </c>
      <c r="C1309" s="38" t="s">
        <v>0</v>
      </c>
      <c r="D1309" s="38" t="s">
        <v>0</v>
      </c>
      <c r="E1309" s="38" t="s">
        <v>0</v>
      </c>
      <c r="F1309" s="38" t="s">
        <v>0</v>
      </c>
      <c r="G1309" s="38" t="s">
        <v>0</v>
      </c>
      <c r="H1309" s="2"/>
      <c r="J1309" s="107" t="s">
        <v>181</v>
      </c>
      <c r="K1309" s="329"/>
      <c r="L1309" s="329"/>
    </row>
    <row r="1310" spans="1:12" ht="15.75" thickBot="1" x14ac:dyDescent="0.3">
      <c r="A1310" s="11" t="s">
        <v>6</v>
      </c>
      <c r="B1310" s="12">
        <v>7</v>
      </c>
      <c r="C1310" s="38" t="s">
        <v>0</v>
      </c>
      <c r="D1310" s="38" t="s">
        <v>0</v>
      </c>
      <c r="E1310" s="38" t="s">
        <v>0</v>
      </c>
      <c r="F1310" s="38" t="s">
        <v>0</v>
      </c>
      <c r="G1310" s="38" t="s">
        <v>0</v>
      </c>
      <c r="H1310" s="2"/>
      <c r="J1310" s="81">
        <v>2026</v>
      </c>
      <c r="K1310" s="81">
        <v>3.64</v>
      </c>
      <c r="L1310" s="81">
        <f>3.64/100+1</f>
        <v>1.0364</v>
      </c>
    </row>
    <row r="1311" spans="1:12" ht="15.75" thickBot="1" x14ac:dyDescent="0.3">
      <c r="A1311" s="11" t="s">
        <v>7</v>
      </c>
      <c r="B1311" s="12">
        <v>27</v>
      </c>
      <c r="C1311" s="38" t="s">
        <v>0</v>
      </c>
      <c r="D1311" s="38" t="s">
        <v>0</v>
      </c>
      <c r="E1311" s="38" t="s">
        <v>0</v>
      </c>
      <c r="F1311" s="38" t="s">
        <v>0</v>
      </c>
      <c r="G1311" s="38" t="s">
        <v>0</v>
      </c>
      <c r="H1311" s="2"/>
      <c r="J1311" s="81">
        <v>2027</v>
      </c>
      <c r="K1311" s="81">
        <v>3.3</v>
      </c>
      <c r="L1311" s="81">
        <f>3.3/100+1</f>
        <v>1.0329999999999999</v>
      </c>
    </row>
    <row r="1312" spans="1:12" ht="15.75" thickBot="1" x14ac:dyDescent="0.3">
      <c r="A1312" s="11" t="s">
        <v>8</v>
      </c>
      <c r="B1312" s="12">
        <v>812</v>
      </c>
      <c r="C1312" s="38" t="s">
        <v>0</v>
      </c>
      <c r="D1312" s="38" t="s">
        <v>0</v>
      </c>
      <c r="E1312" s="38" t="s">
        <v>0</v>
      </c>
      <c r="F1312" s="38" t="s">
        <v>0</v>
      </c>
      <c r="G1312" s="38" t="s">
        <v>0</v>
      </c>
      <c r="H1312" s="2"/>
      <c r="J1312" s="81">
        <v>2028</v>
      </c>
      <c r="K1312" s="82">
        <v>3</v>
      </c>
      <c r="L1312" s="83">
        <f>3/100+1</f>
        <v>1.03</v>
      </c>
    </row>
    <row r="1313" spans="1:13" ht="15.75" thickBot="1" x14ac:dyDescent="0.3">
      <c r="A1313" s="11" t="s">
        <v>9</v>
      </c>
      <c r="B1313" s="14" t="s">
        <v>246</v>
      </c>
      <c r="C1313" s="38" t="s">
        <v>0</v>
      </c>
      <c r="D1313" s="38" t="s">
        <v>0</v>
      </c>
      <c r="E1313" s="38" t="s">
        <v>0</v>
      </c>
      <c r="F1313" s="38" t="s">
        <v>0</v>
      </c>
      <c r="G1313" s="38" t="s">
        <v>0</v>
      </c>
      <c r="H1313" s="2"/>
      <c r="J1313" s="81">
        <v>2029</v>
      </c>
      <c r="K1313" s="82">
        <v>3</v>
      </c>
      <c r="L1313" s="83">
        <f>3/100+1</f>
        <v>1.03</v>
      </c>
    </row>
    <row r="1314" spans="1:13" ht="23.25" thickBot="1" x14ac:dyDescent="0.3">
      <c r="A1314" s="307" t="s">
        <v>10</v>
      </c>
      <c r="B1314" s="13" t="s">
        <v>239</v>
      </c>
      <c r="C1314" s="38">
        <v>80000</v>
      </c>
      <c r="D1314" s="38">
        <f>C1314*L1311</f>
        <v>82640</v>
      </c>
      <c r="E1314" s="38">
        <f>D1314*L1312</f>
        <v>85119.2</v>
      </c>
      <c r="F1314" s="38">
        <f>E1314*L1313</f>
        <v>87672.775999999998</v>
      </c>
      <c r="G1314" s="39">
        <f>C1314+D1314+E1314+F1314</f>
        <v>335431.97600000002</v>
      </c>
      <c r="H1314" s="2"/>
    </row>
    <row r="1315" spans="1:13" ht="23.25" thickBot="1" x14ac:dyDescent="0.3">
      <c r="A1315" s="308"/>
      <c r="B1315" s="13" t="s">
        <v>240</v>
      </c>
      <c r="C1315" s="38">
        <v>40000</v>
      </c>
      <c r="D1315" s="38">
        <f>C1315*L1311</f>
        <v>41320</v>
      </c>
      <c r="E1315" s="38">
        <f>D1315*L1312</f>
        <v>42559.6</v>
      </c>
      <c r="F1315" s="38">
        <f>E1315*L1313</f>
        <v>43836.387999999999</v>
      </c>
      <c r="G1315" s="39">
        <f>C1315+D1315+E1315+F1315</f>
        <v>167715.98800000001</v>
      </c>
      <c r="H1315" s="2"/>
    </row>
    <row r="1316" spans="1:13" ht="15.75" thickBot="1" x14ac:dyDescent="0.3">
      <c r="A1316" s="308"/>
      <c r="B1316" s="13" t="s">
        <v>241</v>
      </c>
      <c r="C1316" s="38">
        <v>50000</v>
      </c>
      <c r="D1316" s="38">
        <f>C1316*L1311</f>
        <v>51649.999999999993</v>
      </c>
      <c r="E1316" s="38">
        <f>D1316*L1312</f>
        <v>53199.499999999993</v>
      </c>
      <c r="F1316" s="38">
        <f>E1316*L1313</f>
        <v>54795.484999999993</v>
      </c>
      <c r="G1316" s="39">
        <f>C1316+D1316+E1316+F1316</f>
        <v>209644.98499999999</v>
      </c>
      <c r="H1316" s="2"/>
    </row>
    <row r="1317" spans="1:13" ht="15.75" thickBot="1" x14ac:dyDescent="0.3">
      <c r="A1317" s="57" t="s">
        <v>8</v>
      </c>
      <c r="B1317" s="12">
        <v>813</v>
      </c>
      <c r="C1317" s="38"/>
      <c r="D1317" s="38"/>
      <c r="E1317" s="38"/>
      <c r="F1317" s="38"/>
      <c r="G1317" s="39"/>
      <c r="H1317" s="2"/>
    </row>
    <row r="1318" spans="1:13" ht="15.75" thickBot="1" x14ac:dyDescent="0.3">
      <c r="A1318" s="57" t="s">
        <v>10</v>
      </c>
      <c r="B1318" s="13" t="s">
        <v>245</v>
      </c>
      <c r="C1318" s="38">
        <v>20000</v>
      </c>
      <c r="D1318" s="38">
        <f>C1318*L1311</f>
        <v>20660</v>
      </c>
      <c r="E1318" s="38">
        <f>D1318*L1312</f>
        <v>21279.8</v>
      </c>
      <c r="F1318" s="38">
        <f>E1318*L1313</f>
        <v>21918.194</v>
      </c>
      <c r="G1318" s="39">
        <f>C1318+D1318+E1318+F1318</f>
        <v>83857.994000000006</v>
      </c>
      <c r="H1318" s="2"/>
    </row>
    <row r="1319" spans="1:13" ht="15.75" thickBot="1" x14ac:dyDescent="0.3">
      <c r="A1319" s="11" t="s">
        <v>18</v>
      </c>
      <c r="B1319" s="12">
        <v>1500</v>
      </c>
      <c r="C1319" s="96"/>
      <c r="D1319" s="96"/>
      <c r="E1319" s="96"/>
      <c r="F1319" s="96"/>
      <c r="G1319" s="96"/>
      <c r="H1319" s="2"/>
    </row>
    <row r="1320" spans="1:13" ht="15.75" customHeight="1" thickBot="1" x14ac:dyDescent="0.3">
      <c r="A1320" s="11" t="s">
        <v>11</v>
      </c>
      <c r="B1320" s="287" t="s">
        <v>242</v>
      </c>
      <c r="C1320" s="288"/>
      <c r="D1320" s="288"/>
      <c r="E1320" s="288"/>
      <c r="F1320" s="288"/>
      <c r="G1320" s="289"/>
      <c r="H1320" s="2"/>
    </row>
    <row r="1321" spans="1:13" ht="15.75" thickBot="1" x14ac:dyDescent="0.3">
      <c r="A1321" s="11" t="s">
        <v>12</v>
      </c>
      <c r="B1321" s="287" t="s">
        <v>229</v>
      </c>
      <c r="C1321" s="288"/>
      <c r="D1321" s="288"/>
      <c r="E1321" s="288"/>
      <c r="F1321" s="288"/>
      <c r="G1321" s="289"/>
      <c r="H1321" s="2"/>
    </row>
    <row r="1322" spans="1:13" ht="15.75" thickBot="1" x14ac:dyDescent="0.3">
      <c r="A1322" s="11" t="s">
        <v>13</v>
      </c>
      <c r="B1322" s="287" t="s">
        <v>230</v>
      </c>
      <c r="C1322" s="288"/>
      <c r="D1322" s="288"/>
      <c r="E1322" s="288"/>
      <c r="F1322" s="288"/>
      <c r="G1322" s="289"/>
      <c r="H1322" s="2"/>
    </row>
    <row r="1323" spans="1:13" ht="15.75" thickBot="1" x14ac:dyDescent="0.3">
      <c r="A1323" s="358" t="s">
        <v>14</v>
      </c>
      <c r="B1323" s="71" t="s">
        <v>243</v>
      </c>
      <c r="C1323" s="71">
        <v>12</v>
      </c>
      <c r="D1323" s="71">
        <v>14</v>
      </c>
      <c r="E1323" s="71">
        <v>16</v>
      </c>
      <c r="F1323" s="71">
        <v>18</v>
      </c>
      <c r="G1323" s="95">
        <f>C1323+D1323+E1323+F1323</f>
        <v>60</v>
      </c>
      <c r="H1323" s="2"/>
      <c r="J1323" s="49">
        <f>C1318+C1316+C1315+C1314+C1291+C1290+C1289+C1288+C1260+C1233+C1232+C1205+C1152+C1151+C1150+C1149+C1147+C1094+C1093+C1092+C1090+C1045+C1044+C1043+C1042+C1041+C1040+C1038</f>
        <v>8446917.6699999999</v>
      </c>
      <c r="K1323" s="113">
        <f>D1318+D1316+D1315+D1314+D1291+D1290+D1289+D1288+D1260+D1233+D1232+D1205+D1152+D1151+D1150+D1149+D1147+D1094+D1093+D1092+D1090+D1045+D1044+D1043+D1042+D1041+D1040+D1038</f>
        <v>8685144.8831099998</v>
      </c>
      <c r="L1323" s="113">
        <f>E1318+E1316+E1315+E1314+E1291+E1290+E1289+E1288+E1260+E1233+E1232+E1205+E1152+E1151+E1150+E1149+E1147+E1093+E1092+E1090+E1094+E1045+E1044+E1043+E1042+E1041+E1040+E1038</f>
        <v>8884927.8917033002</v>
      </c>
      <c r="M1323" s="49">
        <f>F1318+F1316+F1315+F1314+F1291+F1290+F1289+F1288+F1260+F1233+F1232+F1205+F1152+F1150+F1149+F1147+F1094+F1093+F1092+F1090+F1045+F1044+F1043+F1042+F1041+F1040+F1038+F1151</f>
        <v>9065449.9620043989</v>
      </c>
    </row>
    <row r="1324" spans="1:13" ht="15.75" thickBot="1" x14ac:dyDescent="0.3">
      <c r="A1324" s="360"/>
      <c r="B1324" s="30" t="s">
        <v>244</v>
      </c>
      <c r="C1324" s="94">
        <v>0.3</v>
      </c>
      <c r="D1324" s="94">
        <v>0.32</v>
      </c>
      <c r="E1324" s="94">
        <v>0.35</v>
      </c>
      <c r="F1324" s="94">
        <v>0.4</v>
      </c>
      <c r="G1324" s="71"/>
      <c r="H1324" s="2"/>
    </row>
    <row r="1325" spans="1:13" ht="15.75" thickBot="1" x14ac:dyDescent="0.3">
      <c r="A1325" s="24" t="s">
        <v>81</v>
      </c>
      <c r="B1325" s="50" t="s">
        <v>235</v>
      </c>
      <c r="C1325" s="92"/>
      <c r="D1325" s="92"/>
      <c r="E1325" s="92"/>
      <c r="F1325" s="92"/>
      <c r="G1325" s="93"/>
      <c r="H1325" s="2"/>
    </row>
    <row r="1326" spans="1:13" ht="15.75" thickBot="1" x14ac:dyDescent="0.3">
      <c r="A1326" s="24" t="s">
        <v>81</v>
      </c>
      <c r="B1326" s="30" t="s">
        <v>236</v>
      </c>
      <c r="C1326" s="28"/>
      <c r="D1326" s="28"/>
      <c r="E1326" s="28"/>
      <c r="F1326" s="28"/>
      <c r="G1326" s="29"/>
      <c r="H1326" s="2"/>
    </row>
    <row r="1327" spans="1:13" ht="15.75" thickBot="1" x14ac:dyDescent="0.3">
      <c r="A1327" s="24" t="s">
        <v>15</v>
      </c>
      <c r="B1327" s="27">
        <v>45657</v>
      </c>
      <c r="C1327" s="28"/>
      <c r="D1327" s="28"/>
      <c r="E1327" s="28"/>
      <c r="F1327" s="28"/>
      <c r="G1327" s="29"/>
      <c r="H1327" s="2"/>
    </row>
    <row r="1328" spans="1:13" ht="15.75" thickBot="1" x14ac:dyDescent="0.3">
      <c r="A1328" s="24" t="s">
        <v>16</v>
      </c>
      <c r="B1328" s="30" t="s">
        <v>26</v>
      </c>
      <c r="C1328" s="28"/>
      <c r="D1328" s="28"/>
      <c r="E1328" s="28"/>
      <c r="F1328" s="28"/>
      <c r="G1328" s="29"/>
      <c r="H1328" s="2"/>
    </row>
    <row r="1329" spans="1:13" ht="15.75" thickBot="1" x14ac:dyDescent="0.3">
      <c r="A1329" s="24" t="s">
        <v>17</v>
      </c>
      <c r="B1329" s="30" t="s">
        <v>238</v>
      </c>
      <c r="C1329" s="28"/>
      <c r="D1329" s="28"/>
      <c r="E1329" s="28"/>
      <c r="F1329" s="28"/>
      <c r="G1329" s="29"/>
      <c r="H1329" s="2"/>
    </row>
    <row r="1330" spans="1:13" x14ac:dyDescent="0.25">
      <c r="A1330" s="8"/>
      <c r="B1330" s="9"/>
      <c r="C1330" s="9"/>
      <c r="D1330" s="9"/>
      <c r="E1330" s="9"/>
      <c r="F1330" s="9"/>
      <c r="G1330" s="9"/>
      <c r="H1330" s="2"/>
    </row>
    <row r="1331" spans="1:13" x14ac:dyDescent="0.25">
      <c r="A1331" s="8"/>
      <c r="B1331" s="9"/>
      <c r="C1331" s="9"/>
      <c r="D1331" s="9"/>
      <c r="E1331" s="9"/>
      <c r="F1331" s="9"/>
      <c r="G1331" s="9"/>
      <c r="H1331" s="2"/>
    </row>
    <row r="1332" spans="1:13" ht="63" customHeight="1" x14ac:dyDescent="0.25">
      <c r="A1332" s="311" t="s">
        <v>19</v>
      </c>
      <c r="B1332" s="311"/>
      <c r="C1332" s="311"/>
      <c r="D1332" s="311"/>
      <c r="E1332" s="311"/>
      <c r="F1332" s="311"/>
      <c r="G1332" s="311"/>
      <c r="H1332" s="2"/>
    </row>
    <row r="1333" spans="1:13" ht="12.75" customHeight="1" thickBot="1" x14ac:dyDescent="0.3">
      <c r="A1333" s="1"/>
      <c r="B1333" s="1"/>
      <c r="C1333" s="1"/>
      <c r="D1333" s="1"/>
      <c r="E1333" s="1"/>
      <c r="F1333" s="1"/>
      <c r="G1333" s="1"/>
      <c r="H1333" s="2"/>
    </row>
    <row r="1334" spans="1:13" ht="15.75" thickBot="1" x14ac:dyDescent="0.3">
      <c r="A1334" s="334" t="s">
        <v>1</v>
      </c>
      <c r="B1334" s="334" t="s">
        <v>2</v>
      </c>
      <c r="C1334" s="330" t="s">
        <v>3</v>
      </c>
      <c r="D1334" s="331"/>
      <c r="E1334" s="331"/>
      <c r="F1334" s="331"/>
      <c r="G1334" s="332"/>
      <c r="H1334" s="2"/>
      <c r="J1334" s="79" t="s">
        <v>179</v>
      </c>
      <c r="K1334" s="328" t="s">
        <v>180</v>
      </c>
      <c r="L1334" s="328" t="s">
        <v>31</v>
      </c>
    </row>
    <row r="1335" spans="1:13" ht="15.75" thickBot="1" x14ac:dyDescent="0.3">
      <c r="A1335" s="335"/>
      <c r="B1335" s="335"/>
      <c r="C1335" s="10">
        <v>2026</v>
      </c>
      <c r="D1335" s="10">
        <v>2027</v>
      </c>
      <c r="E1335" s="10">
        <v>2028</v>
      </c>
      <c r="F1335" s="10">
        <v>2029</v>
      </c>
      <c r="G1335" s="10" t="s">
        <v>4</v>
      </c>
      <c r="H1335" s="2"/>
      <c r="J1335" s="80" t="s">
        <v>181</v>
      </c>
      <c r="K1335" s="329"/>
      <c r="L1335" s="329"/>
    </row>
    <row r="1336" spans="1:13" ht="15.75" thickBot="1" x14ac:dyDescent="0.3">
      <c r="A1336" s="11" t="s">
        <v>5</v>
      </c>
      <c r="B1336" s="12">
        <v>6</v>
      </c>
      <c r="C1336" s="13" t="s">
        <v>0</v>
      </c>
      <c r="D1336" s="13" t="s">
        <v>0</v>
      </c>
      <c r="E1336" s="13" t="s">
        <v>0</v>
      </c>
      <c r="F1336" s="13" t="s">
        <v>0</v>
      </c>
      <c r="G1336" s="13" t="s">
        <v>0</v>
      </c>
      <c r="H1336" s="2"/>
      <c r="J1336" s="81">
        <v>2026</v>
      </c>
      <c r="K1336" s="81">
        <v>3.64</v>
      </c>
      <c r="L1336" s="81">
        <f>3.64/100+1</f>
        <v>1.0364</v>
      </c>
    </row>
    <row r="1337" spans="1:13" ht="15.75" thickBot="1" x14ac:dyDescent="0.3">
      <c r="A1337" s="11" t="s">
        <v>6</v>
      </c>
      <c r="B1337" s="12">
        <v>2</v>
      </c>
      <c r="C1337" s="13" t="s">
        <v>0</v>
      </c>
      <c r="D1337" s="13" t="s">
        <v>0</v>
      </c>
      <c r="E1337" s="13" t="s">
        <v>0</v>
      </c>
      <c r="F1337" s="13" t="s">
        <v>0</v>
      </c>
      <c r="G1337" s="13" t="s">
        <v>0</v>
      </c>
      <c r="H1337" s="2"/>
      <c r="J1337" s="81">
        <v>2027</v>
      </c>
      <c r="K1337" s="81">
        <v>3.3</v>
      </c>
      <c r="L1337" s="81">
        <f>3.3/100+1</f>
        <v>1.0329999999999999</v>
      </c>
    </row>
    <row r="1338" spans="1:13" ht="15.75" thickBot="1" x14ac:dyDescent="0.3">
      <c r="A1338" s="11" t="s">
        <v>7</v>
      </c>
      <c r="B1338" s="12">
        <v>20</v>
      </c>
      <c r="C1338" s="13" t="s">
        <v>0</v>
      </c>
      <c r="D1338" s="13" t="s">
        <v>0</v>
      </c>
      <c r="E1338" s="13" t="s">
        <v>0</v>
      </c>
      <c r="F1338" s="13" t="s">
        <v>0</v>
      </c>
      <c r="G1338" s="13" t="s">
        <v>0</v>
      </c>
      <c r="H1338" s="2"/>
      <c r="J1338" s="81">
        <v>2028</v>
      </c>
      <c r="K1338" s="82">
        <v>3</v>
      </c>
      <c r="L1338" s="83">
        <f>3/100+1</f>
        <v>1.03</v>
      </c>
    </row>
    <row r="1339" spans="1:13" ht="15.75" thickBot="1" x14ac:dyDescent="0.3">
      <c r="A1339" s="11" t="s">
        <v>8</v>
      </c>
      <c r="B1339" s="12">
        <v>607</v>
      </c>
      <c r="C1339" s="13" t="s">
        <v>0</v>
      </c>
      <c r="D1339" s="13" t="s">
        <v>0</v>
      </c>
      <c r="E1339" s="13" t="s">
        <v>0</v>
      </c>
      <c r="F1339" s="13" t="s">
        <v>0</v>
      </c>
      <c r="G1339" s="13" t="s">
        <v>0</v>
      </c>
      <c r="H1339" s="2"/>
      <c r="J1339" s="81">
        <v>2029</v>
      </c>
      <c r="K1339" s="82">
        <v>3</v>
      </c>
      <c r="L1339" s="83">
        <f>3/100+1</f>
        <v>1.03</v>
      </c>
    </row>
    <row r="1340" spans="1:13" ht="15.75" thickBot="1" x14ac:dyDescent="0.3">
      <c r="A1340" s="11" t="s">
        <v>9</v>
      </c>
      <c r="B1340" s="14" t="s">
        <v>74</v>
      </c>
      <c r="C1340" s="38">
        <v>100000</v>
      </c>
      <c r="D1340" s="38">
        <f>C1340*L1337</f>
        <v>103299.99999999999</v>
      </c>
      <c r="E1340" s="38">
        <f>D1340*L1338</f>
        <v>106398.99999999999</v>
      </c>
      <c r="F1340" s="38">
        <f>E1340*L1339</f>
        <v>109590.96999999999</v>
      </c>
      <c r="G1340" s="39">
        <f>C1340+D1340+E1340+F1340</f>
        <v>419289.97</v>
      </c>
      <c r="H1340" s="2"/>
    </row>
    <row r="1341" spans="1:13" ht="34.5" thickBot="1" x14ac:dyDescent="0.3">
      <c r="A1341" s="57" t="s">
        <v>10</v>
      </c>
      <c r="B1341" s="42" t="s">
        <v>75</v>
      </c>
      <c r="C1341" s="13"/>
      <c r="D1341" s="13"/>
      <c r="E1341" s="13"/>
      <c r="F1341" s="13"/>
      <c r="G1341" s="13"/>
      <c r="H1341" s="2"/>
    </row>
    <row r="1342" spans="1:13" ht="15.75" thickBot="1" x14ac:dyDescent="0.3">
      <c r="A1342" s="11" t="s">
        <v>18</v>
      </c>
      <c r="B1342" s="12">
        <v>1500</v>
      </c>
      <c r="C1342" s="17"/>
      <c r="D1342" s="17"/>
      <c r="E1342" s="17"/>
      <c r="F1342" s="17"/>
      <c r="G1342" s="17"/>
      <c r="H1342" s="2"/>
      <c r="J1342" s="49">
        <f>C1340+C1397+C1398+C1424+C1425+C1478+C1481+C1535+C1536+C1561</f>
        <v>1979128.41</v>
      </c>
      <c r="K1342" s="49">
        <f>D1340+D1397+D1398+D1424+D1425+D1478+D1481+D1535+D1536+D1561</f>
        <v>2044439.68</v>
      </c>
      <c r="L1342" s="49">
        <f>E1340+E1397+E1398+E1424+E1425+E1478+E1481+E1535+E1536+E1561</f>
        <v>2105772.88</v>
      </c>
      <c r="M1342" s="49">
        <f>F1340+F1397+F1398+F1424+F1425+F1478+F1481+F1535+F1536+F1561</f>
        <v>2168946.1</v>
      </c>
    </row>
    <row r="1343" spans="1:13" ht="25.5" customHeight="1" thickBot="1" x14ac:dyDescent="0.3">
      <c r="A1343" s="11" t="s">
        <v>11</v>
      </c>
      <c r="B1343" s="337" t="s">
        <v>76</v>
      </c>
      <c r="C1343" s="338"/>
      <c r="D1343" s="338"/>
      <c r="E1343" s="338"/>
      <c r="F1343" s="338"/>
      <c r="G1343" s="339"/>
      <c r="H1343" s="2"/>
      <c r="J1343" s="49"/>
    </row>
    <row r="1344" spans="1:13" ht="15.75" thickBot="1" x14ac:dyDescent="0.3">
      <c r="A1344" s="11" t="s">
        <v>12</v>
      </c>
      <c r="B1344" s="287" t="s">
        <v>77</v>
      </c>
      <c r="C1344" s="288"/>
      <c r="D1344" s="288"/>
      <c r="E1344" s="288"/>
      <c r="F1344" s="288"/>
      <c r="G1344" s="289"/>
      <c r="H1344" s="2"/>
    </row>
    <row r="1345" spans="1:8" ht="15.75" thickBot="1" x14ac:dyDescent="0.3">
      <c r="A1345" s="307" t="s">
        <v>13</v>
      </c>
      <c r="B1345" s="284" t="s">
        <v>27</v>
      </c>
      <c r="C1345" s="285"/>
      <c r="D1345" s="286"/>
      <c r="E1345" s="109" t="s">
        <v>265</v>
      </c>
      <c r="F1345" s="109" t="s">
        <v>29</v>
      </c>
      <c r="G1345" s="19" t="s">
        <v>266</v>
      </c>
      <c r="H1345" s="2"/>
    </row>
    <row r="1346" spans="1:8" ht="15.75" customHeight="1" thickBot="1" x14ac:dyDescent="0.3">
      <c r="A1346" s="308"/>
      <c r="B1346" s="287" t="s">
        <v>267</v>
      </c>
      <c r="C1346" s="288"/>
      <c r="D1346" s="289"/>
      <c r="E1346" s="110" t="s">
        <v>31</v>
      </c>
      <c r="F1346" s="19" t="s">
        <v>268</v>
      </c>
      <c r="G1346" s="111">
        <v>12</v>
      </c>
      <c r="H1346" s="2"/>
    </row>
    <row r="1347" spans="1:8" ht="15.75" customHeight="1" thickBot="1" x14ac:dyDescent="0.3">
      <c r="A1347" s="308"/>
      <c r="B1347" s="287" t="s">
        <v>269</v>
      </c>
      <c r="C1347" s="288"/>
      <c r="D1347" s="289"/>
      <c r="E1347" s="110" t="s">
        <v>31</v>
      </c>
      <c r="F1347" s="19" t="s">
        <v>268</v>
      </c>
      <c r="G1347" s="111">
        <v>31</v>
      </c>
      <c r="H1347" s="2"/>
    </row>
    <row r="1348" spans="1:8" ht="15.75" thickBot="1" x14ac:dyDescent="0.3">
      <c r="A1348" s="308"/>
      <c r="B1348" s="287" t="s">
        <v>270</v>
      </c>
      <c r="C1348" s="288"/>
      <c r="D1348" s="289"/>
      <c r="E1348" s="110" t="s">
        <v>31</v>
      </c>
      <c r="F1348" s="19" t="s">
        <v>268</v>
      </c>
      <c r="G1348" s="111">
        <v>80</v>
      </c>
      <c r="H1348" s="2"/>
    </row>
    <row r="1349" spans="1:8" ht="15.75" thickBot="1" x14ac:dyDescent="0.3">
      <c r="A1349" s="308"/>
      <c r="B1349" s="287" t="s">
        <v>271</v>
      </c>
      <c r="C1349" s="288"/>
      <c r="D1349" s="289"/>
      <c r="E1349" s="110" t="s">
        <v>31</v>
      </c>
      <c r="F1349" s="19" t="s">
        <v>268</v>
      </c>
      <c r="G1349" s="111">
        <v>0</v>
      </c>
      <c r="H1349" s="2"/>
    </row>
    <row r="1350" spans="1:8" ht="15.75" customHeight="1" thickBot="1" x14ac:dyDescent="0.3">
      <c r="A1350" s="309"/>
      <c r="B1350" s="287" t="s">
        <v>272</v>
      </c>
      <c r="C1350" s="288"/>
      <c r="D1350" s="289"/>
      <c r="E1350" s="110" t="s">
        <v>31</v>
      </c>
      <c r="F1350" s="19" t="s">
        <v>268</v>
      </c>
      <c r="G1350" s="111">
        <v>16</v>
      </c>
      <c r="H1350" s="2"/>
    </row>
    <row r="1351" spans="1:8" ht="34.5" thickBot="1" x14ac:dyDescent="0.3">
      <c r="A1351" s="340" t="s">
        <v>14</v>
      </c>
      <c r="B1351" s="13" t="s">
        <v>78</v>
      </c>
      <c r="C1351" s="43">
        <v>20</v>
      </c>
      <c r="D1351" s="43">
        <v>20</v>
      </c>
      <c r="E1351" s="43">
        <v>20</v>
      </c>
      <c r="F1351" s="43">
        <v>20</v>
      </c>
      <c r="G1351" s="45">
        <v>80</v>
      </c>
      <c r="H1351" s="2"/>
    </row>
    <row r="1352" spans="1:8" ht="23.25" thickBot="1" x14ac:dyDescent="0.3">
      <c r="A1352" s="336"/>
      <c r="B1352" s="13" t="s">
        <v>79</v>
      </c>
      <c r="C1352" s="43">
        <v>1</v>
      </c>
      <c r="D1352" s="43">
        <v>1</v>
      </c>
      <c r="E1352" s="43">
        <v>1</v>
      </c>
      <c r="F1352" s="43">
        <v>1</v>
      </c>
      <c r="G1352" s="45">
        <v>4</v>
      </c>
      <c r="H1352" s="2"/>
    </row>
    <row r="1353" spans="1:8" ht="23.25" thickBot="1" x14ac:dyDescent="0.3">
      <c r="A1353" s="336"/>
      <c r="B1353" s="13" t="s">
        <v>80</v>
      </c>
      <c r="C1353" s="43">
        <v>2</v>
      </c>
      <c r="D1353" s="43">
        <v>2</v>
      </c>
      <c r="E1353" s="43">
        <v>2</v>
      </c>
      <c r="F1353" s="43">
        <v>2</v>
      </c>
      <c r="G1353" s="45">
        <v>8</v>
      </c>
      <c r="H1353" s="2"/>
    </row>
    <row r="1354" spans="1:8" ht="25.5" customHeight="1" thickBot="1" x14ac:dyDescent="0.3">
      <c r="A1354" s="336"/>
      <c r="B1354" s="13" t="s">
        <v>37</v>
      </c>
      <c r="C1354" s="43"/>
      <c r="D1354" s="43"/>
      <c r="E1354" s="43"/>
      <c r="F1354" s="43"/>
      <c r="G1354" s="45"/>
      <c r="H1354" s="2"/>
    </row>
    <row r="1355" spans="1:8" ht="15.75" thickBot="1" x14ac:dyDescent="0.3">
      <c r="A1355" s="44" t="s">
        <v>81</v>
      </c>
      <c r="B1355" s="30" t="s">
        <v>82</v>
      </c>
      <c r="C1355" s="28"/>
      <c r="D1355" s="28"/>
      <c r="E1355" s="28"/>
      <c r="F1355" s="28"/>
      <c r="G1355" s="29"/>
      <c r="H1355" s="2"/>
    </row>
    <row r="1356" spans="1:8" ht="15.75" thickBot="1" x14ac:dyDescent="0.3">
      <c r="A1356" s="24" t="s">
        <v>15</v>
      </c>
      <c r="B1356" s="27">
        <v>45657</v>
      </c>
      <c r="C1356" s="28"/>
      <c r="D1356" s="28"/>
      <c r="E1356" s="28"/>
      <c r="F1356" s="28"/>
      <c r="G1356" s="29"/>
      <c r="H1356" s="2"/>
    </row>
    <row r="1357" spans="1:8" ht="15.75" thickBot="1" x14ac:dyDescent="0.3">
      <c r="A1357" s="24" t="s">
        <v>16</v>
      </c>
      <c r="B1357" s="30" t="s">
        <v>26</v>
      </c>
      <c r="C1357" s="28"/>
      <c r="D1357" s="28"/>
      <c r="E1357" s="28"/>
      <c r="F1357" s="28"/>
      <c r="G1357" s="29"/>
      <c r="H1357" s="2"/>
    </row>
    <row r="1358" spans="1:8" ht="15.75" thickBot="1" x14ac:dyDescent="0.3">
      <c r="A1358" s="24" t="s">
        <v>17</v>
      </c>
      <c r="B1358" s="30" t="s">
        <v>83</v>
      </c>
      <c r="C1358" s="28"/>
      <c r="D1358" s="28"/>
      <c r="E1358" s="28"/>
      <c r="F1358" s="28"/>
      <c r="G1358" s="29"/>
      <c r="H1358" s="2"/>
    </row>
    <row r="1359" spans="1:8" x14ac:dyDescent="0.25">
      <c r="A1359" s="103"/>
      <c r="B1359" s="104"/>
      <c r="C1359" s="104"/>
      <c r="D1359" s="104"/>
      <c r="E1359" s="104"/>
      <c r="F1359" s="104"/>
      <c r="G1359" s="104"/>
      <c r="H1359" s="2"/>
    </row>
    <row r="1360" spans="1:8" x14ac:dyDescent="0.25">
      <c r="A1360" s="103"/>
      <c r="B1360" s="104"/>
      <c r="C1360" s="104"/>
      <c r="D1360" s="104"/>
      <c r="E1360" s="104"/>
      <c r="F1360" s="104"/>
      <c r="G1360" s="104"/>
      <c r="H1360" s="2"/>
    </row>
    <row r="1361" spans="1:8" x14ac:dyDescent="0.25">
      <c r="A1361" s="103"/>
      <c r="B1361" s="104"/>
      <c r="C1361" s="104"/>
      <c r="D1361" s="104"/>
      <c r="E1361" s="104"/>
      <c r="F1361" s="104"/>
      <c r="G1361" s="104"/>
      <c r="H1361" s="2"/>
    </row>
    <row r="1362" spans="1:8" x14ac:dyDescent="0.25">
      <c r="A1362" s="103"/>
      <c r="B1362" s="104"/>
      <c r="C1362" s="104"/>
      <c r="D1362" s="104"/>
      <c r="E1362" s="104"/>
      <c r="F1362" s="104"/>
      <c r="G1362" s="104"/>
      <c r="H1362" s="2"/>
    </row>
    <row r="1363" spans="1:8" x14ac:dyDescent="0.25">
      <c r="A1363" s="103"/>
      <c r="B1363" s="104"/>
      <c r="C1363" s="104"/>
      <c r="D1363" s="104"/>
      <c r="E1363" s="104"/>
      <c r="F1363" s="104"/>
      <c r="G1363" s="104"/>
      <c r="H1363" s="2"/>
    </row>
    <row r="1364" spans="1:8" x14ac:dyDescent="0.25">
      <c r="A1364" s="103"/>
      <c r="B1364" s="104"/>
      <c r="C1364" s="104"/>
      <c r="D1364" s="104"/>
      <c r="E1364" s="104"/>
      <c r="F1364" s="104"/>
      <c r="G1364" s="104"/>
      <c r="H1364" s="2"/>
    </row>
    <row r="1365" spans="1:8" x14ac:dyDescent="0.25">
      <c r="A1365" s="103"/>
      <c r="B1365" s="104"/>
      <c r="C1365" s="104"/>
      <c r="D1365" s="104"/>
      <c r="E1365" s="104"/>
      <c r="F1365" s="104"/>
      <c r="G1365" s="104"/>
      <c r="H1365" s="2"/>
    </row>
    <row r="1366" spans="1:8" x14ac:dyDescent="0.25">
      <c r="A1366" s="103"/>
      <c r="B1366" s="104"/>
      <c r="C1366" s="104"/>
      <c r="D1366" s="104"/>
      <c r="E1366" s="104"/>
      <c r="F1366" s="104"/>
      <c r="G1366" s="104"/>
      <c r="H1366" s="2"/>
    </row>
    <row r="1367" spans="1:8" x14ac:dyDescent="0.25">
      <c r="A1367" s="103"/>
      <c r="B1367" s="104"/>
      <c r="C1367" s="104"/>
      <c r="D1367" s="104"/>
      <c r="E1367" s="104"/>
      <c r="F1367" s="104"/>
      <c r="G1367" s="104"/>
      <c r="H1367" s="2"/>
    </row>
    <row r="1368" spans="1:8" x14ac:dyDescent="0.25">
      <c r="A1368" s="103"/>
      <c r="B1368" s="104"/>
      <c r="C1368" s="104"/>
      <c r="D1368" s="104"/>
      <c r="E1368" s="104"/>
      <c r="F1368" s="104"/>
      <c r="G1368" s="104"/>
      <c r="H1368" s="2"/>
    </row>
    <row r="1369" spans="1:8" x14ac:dyDescent="0.25">
      <c r="A1369" s="103"/>
      <c r="B1369" s="104"/>
      <c r="C1369" s="104"/>
      <c r="D1369" s="104"/>
      <c r="E1369" s="104"/>
      <c r="F1369" s="104"/>
      <c r="G1369" s="104"/>
      <c r="H1369" s="2"/>
    </row>
    <row r="1370" spans="1:8" x14ac:dyDescent="0.25">
      <c r="A1370" s="103"/>
      <c r="B1370" s="104"/>
      <c r="C1370" s="104"/>
      <c r="D1370" s="104"/>
      <c r="E1370" s="104"/>
      <c r="F1370" s="104"/>
      <c r="G1370" s="104"/>
      <c r="H1370" s="2"/>
    </row>
    <row r="1371" spans="1:8" x14ac:dyDescent="0.25">
      <c r="A1371" s="103"/>
      <c r="B1371" s="104"/>
      <c r="C1371" s="104"/>
      <c r="D1371" s="104"/>
      <c r="E1371" s="104"/>
      <c r="F1371" s="104"/>
      <c r="G1371" s="104"/>
      <c r="H1371" s="2"/>
    </row>
    <row r="1372" spans="1:8" x14ac:dyDescent="0.25">
      <c r="A1372" s="103"/>
      <c r="B1372" s="104"/>
      <c r="C1372" s="104"/>
      <c r="D1372" s="104"/>
      <c r="E1372" s="104"/>
      <c r="F1372" s="104"/>
      <c r="G1372" s="104"/>
      <c r="H1372" s="2"/>
    </row>
    <row r="1373" spans="1:8" x14ac:dyDescent="0.25">
      <c r="A1373" s="103"/>
      <c r="B1373" s="104"/>
      <c r="C1373" s="104"/>
      <c r="D1373" s="104"/>
      <c r="E1373" s="104"/>
      <c r="F1373" s="104"/>
      <c r="G1373" s="104"/>
      <c r="H1373" s="2"/>
    </row>
    <row r="1374" spans="1:8" x14ac:dyDescent="0.25">
      <c r="A1374" s="103"/>
      <c r="B1374" s="104"/>
      <c r="C1374" s="104"/>
      <c r="D1374" s="104"/>
      <c r="E1374" s="104"/>
      <c r="F1374" s="104"/>
      <c r="G1374" s="104"/>
      <c r="H1374" s="2"/>
    </row>
    <row r="1375" spans="1:8" x14ac:dyDescent="0.25">
      <c r="A1375" s="103"/>
      <c r="B1375" s="104"/>
      <c r="C1375" s="104"/>
      <c r="D1375" s="104"/>
      <c r="E1375" s="104"/>
      <c r="F1375" s="104"/>
      <c r="G1375" s="104"/>
      <c r="H1375" s="2"/>
    </row>
    <row r="1376" spans="1:8" x14ac:dyDescent="0.25">
      <c r="A1376" s="103"/>
      <c r="B1376" s="104"/>
      <c r="C1376" s="104"/>
      <c r="D1376" s="104"/>
      <c r="E1376" s="104"/>
      <c r="F1376" s="104"/>
      <c r="G1376" s="104"/>
      <c r="H1376" s="2"/>
    </row>
    <row r="1377" spans="1:12" x14ac:dyDescent="0.25">
      <c r="A1377" s="103"/>
      <c r="B1377" s="104"/>
      <c r="C1377" s="104"/>
      <c r="D1377" s="104"/>
      <c r="E1377" s="104"/>
      <c r="F1377" s="104"/>
      <c r="G1377" s="104"/>
      <c r="H1377" s="2"/>
    </row>
    <row r="1378" spans="1:12" x14ac:dyDescent="0.25">
      <c r="A1378" s="103"/>
      <c r="B1378" s="104"/>
      <c r="C1378" s="104"/>
      <c r="D1378" s="104"/>
      <c r="E1378" s="104"/>
      <c r="F1378" s="104"/>
      <c r="G1378" s="104"/>
      <c r="H1378" s="2"/>
    </row>
    <row r="1379" spans="1:12" x14ac:dyDescent="0.25">
      <c r="A1379" s="103"/>
      <c r="B1379" s="104"/>
      <c r="C1379" s="104"/>
      <c r="D1379" s="104"/>
      <c r="E1379" s="104"/>
      <c r="F1379" s="104"/>
      <c r="G1379" s="104"/>
      <c r="H1379" s="2"/>
    </row>
    <row r="1380" spans="1:12" x14ac:dyDescent="0.25">
      <c r="A1380" s="103"/>
      <c r="B1380" s="104"/>
      <c r="C1380" s="104"/>
      <c r="D1380" s="104"/>
      <c r="E1380" s="104"/>
      <c r="F1380" s="104"/>
      <c r="G1380" s="104"/>
      <c r="H1380" s="2"/>
    </row>
    <row r="1381" spans="1:12" x14ac:dyDescent="0.25">
      <c r="A1381" s="103"/>
      <c r="B1381" s="104"/>
      <c r="C1381" s="104"/>
      <c r="D1381" s="104"/>
      <c r="E1381" s="104"/>
      <c r="F1381" s="104"/>
      <c r="G1381" s="104"/>
      <c r="H1381" s="2"/>
    </row>
    <row r="1382" spans="1:12" x14ac:dyDescent="0.25">
      <c r="A1382" s="103"/>
      <c r="B1382" s="104"/>
      <c r="C1382" s="104"/>
      <c r="D1382" s="104"/>
      <c r="E1382" s="104"/>
      <c r="F1382" s="104"/>
      <c r="G1382" s="104"/>
      <c r="H1382" s="2"/>
    </row>
    <row r="1383" spans="1:12" x14ac:dyDescent="0.25">
      <c r="A1383" s="103"/>
      <c r="B1383" s="104"/>
      <c r="C1383" s="104"/>
      <c r="D1383" s="104"/>
      <c r="E1383" s="104"/>
      <c r="F1383" s="104"/>
      <c r="G1383" s="104"/>
      <c r="H1383" s="2"/>
    </row>
    <row r="1384" spans="1:12" x14ac:dyDescent="0.25">
      <c r="A1384" s="103"/>
      <c r="B1384" s="104"/>
      <c r="C1384" s="104"/>
      <c r="D1384" s="104"/>
      <c r="E1384" s="104"/>
      <c r="F1384" s="104"/>
      <c r="G1384" s="104"/>
      <c r="H1384" s="2"/>
    </row>
    <row r="1385" spans="1:12" x14ac:dyDescent="0.25">
      <c r="A1385" s="103"/>
      <c r="B1385" s="104"/>
      <c r="C1385" s="104"/>
      <c r="D1385" s="104"/>
      <c r="E1385" s="104"/>
      <c r="F1385" s="104"/>
      <c r="G1385" s="104"/>
      <c r="H1385" s="2"/>
    </row>
    <row r="1386" spans="1:12" x14ac:dyDescent="0.25">
      <c r="A1386" s="103"/>
      <c r="B1386" s="104"/>
      <c r="C1386" s="104"/>
      <c r="D1386" s="104"/>
      <c r="E1386" s="104"/>
      <c r="F1386" s="104"/>
      <c r="G1386" s="104"/>
      <c r="H1386" s="2"/>
    </row>
    <row r="1387" spans="1:12" x14ac:dyDescent="0.25">
      <c r="A1387" s="3"/>
      <c r="B1387" s="4"/>
      <c r="C1387" s="5"/>
      <c r="D1387" s="5"/>
      <c r="E1387" s="5"/>
      <c r="F1387" s="5"/>
      <c r="G1387" s="5"/>
      <c r="H1387" s="2"/>
    </row>
    <row r="1388" spans="1:12" ht="66" customHeight="1" x14ac:dyDescent="0.25">
      <c r="A1388" s="311" t="s">
        <v>19</v>
      </c>
      <c r="B1388" s="311"/>
      <c r="C1388" s="311"/>
      <c r="D1388" s="311"/>
      <c r="E1388" s="311"/>
      <c r="F1388" s="311"/>
      <c r="G1388" s="311"/>
      <c r="H1388" s="2"/>
    </row>
    <row r="1389" spans="1:12" ht="9.75" customHeight="1" thickBot="1" x14ac:dyDescent="0.3">
      <c r="A1389" s="1"/>
      <c r="B1389" s="1"/>
      <c r="C1389" s="1"/>
      <c r="D1389" s="1"/>
      <c r="E1389" s="1"/>
      <c r="F1389" s="1"/>
      <c r="G1389" s="1"/>
      <c r="H1389" s="2"/>
    </row>
    <row r="1390" spans="1:12" ht="15.75" thickBot="1" x14ac:dyDescent="0.3">
      <c r="A1390" s="334" t="s">
        <v>1</v>
      </c>
      <c r="B1390" s="334" t="s">
        <v>2</v>
      </c>
      <c r="C1390" s="330" t="s">
        <v>3</v>
      </c>
      <c r="D1390" s="331"/>
      <c r="E1390" s="331"/>
      <c r="F1390" s="331"/>
      <c r="G1390" s="332"/>
      <c r="H1390" s="2"/>
      <c r="J1390" s="79" t="s">
        <v>179</v>
      </c>
      <c r="K1390" s="328" t="s">
        <v>180</v>
      </c>
      <c r="L1390" s="328" t="s">
        <v>31</v>
      </c>
    </row>
    <row r="1391" spans="1:12" ht="15.75" thickBot="1" x14ac:dyDescent="0.3">
      <c r="A1391" s="335"/>
      <c r="B1391" s="335"/>
      <c r="C1391" s="10">
        <v>2026</v>
      </c>
      <c r="D1391" s="10">
        <v>2027</v>
      </c>
      <c r="E1391" s="10">
        <v>2028</v>
      </c>
      <c r="F1391" s="10">
        <v>2029</v>
      </c>
      <c r="G1391" s="10" t="s">
        <v>4</v>
      </c>
      <c r="H1391" s="2"/>
      <c r="J1391" s="80" t="s">
        <v>181</v>
      </c>
      <c r="K1391" s="329"/>
      <c r="L1391" s="329"/>
    </row>
    <row r="1392" spans="1:12" ht="15.75" thickBot="1" x14ac:dyDescent="0.3">
      <c r="A1392" s="11" t="s">
        <v>5</v>
      </c>
      <c r="B1392" s="12">
        <v>6</v>
      </c>
      <c r="C1392" s="13" t="s">
        <v>0</v>
      </c>
      <c r="D1392" s="13" t="s">
        <v>0</v>
      </c>
      <c r="E1392" s="13" t="s">
        <v>0</v>
      </c>
      <c r="F1392" s="13" t="s">
        <v>0</v>
      </c>
      <c r="G1392" s="13" t="s">
        <v>0</v>
      </c>
      <c r="H1392" s="2"/>
      <c r="J1392" s="81">
        <v>2026</v>
      </c>
      <c r="K1392" s="81">
        <v>3.64</v>
      </c>
      <c r="L1392" s="81">
        <f>3.64/100+1</f>
        <v>1.0364</v>
      </c>
    </row>
    <row r="1393" spans="1:12" ht="15.75" thickBot="1" x14ac:dyDescent="0.3">
      <c r="A1393" s="11" t="s">
        <v>6</v>
      </c>
      <c r="B1393" s="12">
        <v>2</v>
      </c>
      <c r="C1393" s="13" t="s">
        <v>0</v>
      </c>
      <c r="D1393" s="13" t="s">
        <v>0</v>
      </c>
      <c r="E1393" s="13" t="s">
        <v>0</v>
      </c>
      <c r="F1393" s="13" t="s">
        <v>0</v>
      </c>
      <c r="G1393" s="13" t="s">
        <v>0</v>
      </c>
      <c r="H1393" s="2"/>
      <c r="J1393" s="81">
        <v>2027</v>
      </c>
      <c r="K1393" s="81">
        <v>3.3</v>
      </c>
      <c r="L1393" s="81">
        <f>3.3/100+1</f>
        <v>1.0329999999999999</v>
      </c>
    </row>
    <row r="1394" spans="1:12" ht="15.75" thickBot="1" x14ac:dyDescent="0.3">
      <c r="A1394" s="11" t="s">
        <v>7</v>
      </c>
      <c r="B1394" s="12">
        <v>20</v>
      </c>
      <c r="C1394" s="13" t="s">
        <v>0</v>
      </c>
      <c r="D1394" s="13" t="s">
        <v>0</v>
      </c>
      <c r="E1394" s="13" t="s">
        <v>0</v>
      </c>
      <c r="F1394" s="13" t="s">
        <v>0</v>
      </c>
      <c r="G1394" s="13" t="s">
        <v>0</v>
      </c>
      <c r="H1394" s="2"/>
      <c r="J1394" s="81">
        <v>2028</v>
      </c>
      <c r="K1394" s="82">
        <v>3</v>
      </c>
      <c r="L1394" s="83">
        <f>3/100+1</f>
        <v>1.03</v>
      </c>
    </row>
    <row r="1395" spans="1:12" ht="15.75" thickBot="1" x14ac:dyDescent="0.3">
      <c r="A1395" s="11" t="s">
        <v>8</v>
      </c>
      <c r="B1395" s="12">
        <v>608</v>
      </c>
      <c r="C1395" s="13" t="s">
        <v>0</v>
      </c>
      <c r="D1395" s="13" t="s">
        <v>0</v>
      </c>
      <c r="E1395" s="13" t="s">
        <v>0</v>
      </c>
      <c r="F1395" s="13" t="s">
        <v>0</v>
      </c>
      <c r="G1395" s="13" t="s">
        <v>0</v>
      </c>
      <c r="H1395" s="2"/>
      <c r="J1395" s="81">
        <v>2029</v>
      </c>
      <c r="K1395" s="82">
        <v>3</v>
      </c>
      <c r="L1395" s="83">
        <f>3/100+1</f>
        <v>1.03</v>
      </c>
    </row>
    <row r="1396" spans="1:12" ht="15.75" thickBot="1" x14ac:dyDescent="0.3">
      <c r="A1396" s="11" t="s">
        <v>9</v>
      </c>
      <c r="B1396" s="14" t="s">
        <v>84</v>
      </c>
      <c r="C1396" s="13" t="s">
        <v>0</v>
      </c>
      <c r="D1396" s="13" t="s">
        <v>0</v>
      </c>
      <c r="E1396" s="13" t="s">
        <v>0</v>
      </c>
      <c r="F1396" s="13" t="s">
        <v>0</v>
      </c>
      <c r="G1396" s="13" t="s">
        <v>0</v>
      </c>
      <c r="H1396" s="2"/>
    </row>
    <row r="1397" spans="1:12" ht="15.75" thickBot="1" x14ac:dyDescent="0.3">
      <c r="A1397" s="307" t="s">
        <v>10</v>
      </c>
      <c r="B1397" s="13" t="s">
        <v>85</v>
      </c>
      <c r="C1397" s="38">
        <v>300000</v>
      </c>
      <c r="D1397" s="38">
        <f>C1397*L1393</f>
        <v>309900</v>
      </c>
      <c r="E1397" s="38">
        <f>D1397*L1394</f>
        <v>319197</v>
      </c>
      <c r="F1397" s="38">
        <f>E1397*L1395</f>
        <v>328772.91000000003</v>
      </c>
      <c r="G1397" s="39">
        <f>C1397+D1397+E1397+F1397</f>
        <v>1257869.9100000001</v>
      </c>
      <c r="H1397" s="2"/>
    </row>
    <row r="1398" spans="1:12" ht="15.75" thickBot="1" x14ac:dyDescent="0.3">
      <c r="A1398" s="309"/>
      <c r="B1398" s="13" t="s">
        <v>86</v>
      </c>
      <c r="C1398" s="38">
        <v>10000</v>
      </c>
      <c r="D1398" s="38">
        <f>C1398*L1393</f>
        <v>10330</v>
      </c>
      <c r="E1398" s="38">
        <f>D1398*L1394</f>
        <v>10639.9</v>
      </c>
      <c r="F1398" s="38">
        <f>E1398*L1395</f>
        <v>10959.097</v>
      </c>
      <c r="G1398" s="39">
        <f>C1398+D1398+E1398+F1398</f>
        <v>41928.997000000003</v>
      </c>
      <c r="H1398" s="2"/>
    </row>
    <row r="1399" spans="1:12" ht="15.75" thickBot="1" x14ac:dyDescent="0.3">
      <c r="A1399" s="11" t="s">
        <v>18</v>
      </c>
      <c r="B1399" s="12">
        <v>1500</v>
      </c>
      <c r="C1399" s="17"/>
      <c r="D1399" s="17"/>
      <c r="E1399" s="17"/>
      <c r="F1399" s="17"/>
      <c r="G1399" s="17"/>
      <c r="H1399" s="2"/>
    </row>
    <row r="1400" spans="1:12" ht="25.5" customHeight="1" thickBot="1" x14ac:dyDescent="0.3">
      <c r="A1400" s="11" t="s">
        <v>11</v>
      </c>
      <c r="B1400" s="287" t="s">
        <v>87</v>
      </c>
      <c r="C1400" s="288"/>
      <c r="D1400" s="288"/>
      <c r="E1400" s="288"/>
      <c r="F1400" s="288"/>
      <c r="G1400" s="289"/>
      <c r="H1400" s="2"/>
    </row>
    <row r="1401" spans="1:12" ht="15.75" thickBot="1" x14ac:dyDescent="0.3">
      <c r="A1401" s="11" t="s">
        <v>12</v>
      </c>
      <c r="B1401" s="287" t="s">
        <v>88</v>
      </c>
      <c r="C1401" s="288"/>
      <c r="D1401" s="288"/>
      <c r="E1401" s="288"/>
      <c r="F1401" s="288"/>
      <c r="G1401" s="289"/>
      <c r="H1401" s="2"/>
    </row>
    <row r="1402" spans="1:12" ht="15.75" thickBot="1" x14ac:dyDescent="0.3">
      <c r="A1402" s="307" t="s">
        <v>13</v>
      </c>
      <c r="B1402" s="284" t="s">
        <v>27</v>
      </c>
      <c r="C1402" s="285"/>
      <c r="D1402" s="286"/>
      <c r="E1402" s="19" t="s">
        <v>265</v>
      </c>
      <c r="F1402" s="19" t="s">
        <v>29</v>
      </c>
      <c r="G1402" s="111" t="s">
        <v>152</v>
      </c>
      <c r="H1402" s="2"/>
    </row>
    <row r="1403" spans="1:12" ht="12.75" customHeight="1" thickBot="1" x14ac:dyDescent="0.3">
      <c r="A1403" s="308"/>
      <c r="B1403" s="287" t="s">
        <v>273</v>
      </c>
      <c r="C1403" s="288"/>
      <c r="D1403" s="289"/>
      <c r="E1403" s="19" t="s">
        <v>31</v>
      </c>
      <c r="F1403" s="19" t="s">
        <v>268</v>
      </c>
      <c r="G1403" s="111">
        <v>61</v>
      </c>
      <c r="H1403" s="2"/>
    </row>
    <row r="1404" spans="1:12" ht="12.75" customHeight="1" thickBot="1" x14ac:dyDescent="0.3">
      <c r="A1404" s="308"/>
      <c r="B1404" s="287" t="s">
        <v>274</v>
      </c>
      <c r="C1404" s="288"/>
      <c r="D1404" s="289"/>
      <c r="E1404" s="19" t="s">
        <v>31</v>
      </c>
      <c r="F1404" s="19" t="s">
        <v>268</v>
      </c>
      <c r="G1404" s="111">
        <v>27</v>
      </c>
      <c r="H1404" s="2"/>
    </row>
    <row r="1405" spans="1:12" ht="12" customHeight="1" thickBot="1" x14ac:dyDescent="0.3">
      <c r="A1405" s="308"/>
      <c r="B1405" s="287" t="s">
        <v>275</v>
      </c>
      <c r="C1405" s="288"/>
      <c r="D1405" s="289"/>
      <c r="E1405" s="19" t="s">
        <v>31</v>
      </c>
      <c r="F1405" s="19" t="s">
        <v>268</v>
      </c>
      <c r="G1405" s="111">
        <v>5</v>
      </c>
      <c r="H1405" s="2"/>
    </row>
    <row r="1406" spans="1:12" ht="12.75" customHeight="1" thickBot="1" x14ac:dyDescent="0.3">
      <c r="A1406" s="308"/>
      <c r="B1406" s="287" t="s">
        <v>276</v>
      </c>
      <c r="C1406" s="288"/>
      <c r="D1406" s="289"/>
      <c r="E1406" s="19" t="s">
        <v>31</v>
      </c>
      <c r="F1406" s="19" t="s">
        <v>268</v>
      </c>
      <c r="G1406" s="111">
        <v>12</v>
      </c>
      <c r="H1406" s="2"/>
    </row>
    <row r="1407" spans="1:12" ht="12.75" customHeight="1" thickBot="1" x14ac:dyDescent="0.3">
      <c r="A1407" s="309"/>
      <c r="B1407" s="287" t="s">
        <v>277</v>
      </c>
      <c r="C1407" s="288"/>
      <c r="D1407" s="289"/>
      <c r="E1407" s="19" t="s">
        <v>31</v>
      </c>
      <c r="F1407" s="19" t="s">
        <v>268</v>
      </c>
      <c r="G1407" s="111">
        <v>22</v>
      </c>
      <c r="H1407" s="2"/>
    </row>
    <row r="1408" spans="1:12" ht="29.25" customHeight="1" thickBot="1" x14ac:dyDescent="0.3">
      <c r="A1408" s="340" t="s">
        <v>14</v>
      </c>
      <c r="B1408" s="13" t="s">
        <v>89</v>
      </c>
      <c r="C1408" s="43">
        <v>1</v>
      </c>
      <c r="D1408" s="43">
        <v>1</v>
      </c>
      <c r="E1408" s="43">
        <v>1</v>
      </c>
      <c r="F1408" s="43">
        <v>1</v>
      </c>
      <c r="G1408" s="45">
        <v>4</v>
      </c>
      <c r="H1408" s="2"/>
    </row>
    <row r="1409" spans="1:12" ht="23.25" thickBot="1" x14ac:dyDescent="0.3">
      <c r="A1409" s="336"/>
      <c r="B1409" s="13" t="s">
        <v>90</v>
      </c>
      <c r="C1409" s="43">
        <v>1</v>
      </c>
      <c r="D1409" s="43">
        <v>1</v>
      </c>
      <c r="E1409" s="43">
        <v>1</v>
      </c>
      <c r="F1409" s="43">
        <v>1</v>
      </c>
      <c r="G1409" s="45">
        <v>4</v>
      </c>
      <c r="H1409" s="2"/>
    </row>
    <row r="1410" spans="1:12" ht="23.25" thickBot="1" x14ac:dyDescent="0.3">
      <c r="A1410" s="341"/>
      <c r="B1410" s="13" t="s">
        <v>37</v>
      </c>
      <c r="C1410" s="43"/>
      <c r="D1410" s="43"/>
      <c r="E1410" s="43"/>
      <c r="F1410" s="43"/>
      <c r="G1410" s="45"/>
      <c r="H1410" s="2"/>
    </row>
    <row r="1411" spans="1:12" ht="14.25" customHeight="1" thickBot="1" x14ac:dyDescent="0.3">
      <c r="A1411" s="24" t="s">
        <v>81</v>
      </c>
      <c r="B1411" s="30" t="s">
        <v>91</v>
      </c>
      <c r="C1411" s="28"/>
      <c r="D1411" s="28"/>
      <c r="E1411" s="28"/>
      <c r="F1411" s="28"/>
      <c r="G1411" s="29"/>
      <c r="H1411" s="2"/>
    </row>
    <row r="1412" spans="1:12" ht="15.75" thickBot="1" x14ac:dyDescent="0.3">
      <c r="A1412" s="24" t="s">
        <v>15</v>
      </c>
      <c r="B1412" s="27">
        <v>45657</v>
      </c>
      <c r="C1412" s="28"/>
      <c r="D1412" s="28"/>
      <c r="E1412" s="28"/>
      <c r="F1412" s="28"/>
      <c r="G1412" s="29"/>
      <c r="H1412" s="2"/>
    </row>
    <row r="1413" spans="1:12" ht="13.5" customHeight="1" thickBot="1" x14ac:dyDescent="0.3">
      <c r="A1413" s="24" t="s">
        <v>16</v>
      </c>
      <c r="B1413" s="30" t="s">
        <v>26</v>
      </c>
      <c r="C1413" s="28"/>
      <c r="D1413" s="28"/>
      <c r="E1413" s="28"/>
      <c r="F1413" s="28"/>
      <c r="G1413" s="29"/>
      <c r="H1413" s="2"/>
    </row>
    <row r="1414" spans="1:12" ht="15.75" thickBot="1" x14ac:dyDescent="0.3">
      <c r="A1414" s="24" t="s">
        <v>17</v>
      </c>
      <c r="B1414" s="30" t="s">
        <v>92</v>
      </c>
      <c r="C1414" s="28"/>
      <c r="D1414" s="28"/>
      <c r="E1414" s="28"/>
      <c r="F1414" s="28"/>
      <c r="G1414" s="29"/>
      <c r="H1414" s="2"/>
    </row>
    <row r="1415" spans="1:12" ht="65.25" customHeight="1" x14ac:dyDescent="0.25">
      <c r="A1415" s="293" t="s">
        <v>19</v>
      </c>
      <c r="B1415" s="293"/>
      <c r="C1415" s="293"/>
      <c r="D1415" s="293"/>
      <c r="E1415" s="293"/>
      <c r="F1415" s="293"/>
      <c r="G1415" s="293"/>
      <c r="H1415" s="2"/>
    </row>
    <row r="1416" spans="1:12" ht="15.75" thickBot="1" x14ac:dyDescent="0.3">
      <c r="A1416" s="1"/>
      <c r="B1416" s="1"/>
      <c r="C1416" s="1"/>
      <c r="D1416" s="1"/>
      <c r="E1416" s="1"/>
      <c r="F1416" s="1"/>
      <c r="G1416" s="1"/>
      <c r="H1416" s="2"/>
    </row>
    <row r="1417" spans="1:12" ht="15.75" thickBot="1" x14ac:dyDescent="0.3">
      <c r="A1417" s="334" t="s">
        <v>1</v>
      </c>
      <c r="B1417" s="334" t="s">
        <v>2</v>
      </c>
      <c r="C1417" s="330" t="s">
        <v>3</v>
      </c>
      <c r="D1417" s="331"/>
      <c r="E1417" s="331"/>
      <c r="F1417" s="331"/>
      <c r="G1417" s="332"/>
      <c r="H1417" s="2"/>
      <c r="J1417" s="79" t="s">
        <v>179</v>
      </c>
      <c r="K1417" s="328" t="s">
        <v>180</v>
      </c>
      <c r="L1417" s="328" t="s">
        <v>31</v>
      </c>
    </row>
    <row r="1418" spans="1:12" ht="15.75" thickBot="1" x14ac:dyDescent="0.3">
      <c r="A1418" s="335"/>
      <c r="B1418" s="335"/>
      <c r="C1418" s="10">
        <v>2026</v>
      </c>
      <c r="D1418" s="10">
        <v>2027</v>
      </c>
      <c r="E1418" s="10">
        <v>2028</v>
      </c>
      <c r="F1418" s="10">
        <v>2029</v>
      </c>
      <c r="G1418" s="10" t="s">
        <v>4</v>
      </c>
      <c r="H1418" s="2"/>
      <c r="J1418" s="80" t="s">
        <v>181</v>
      </c>
      <c r="K1418" s="329"/>
      <c r="L1418" s="329"/>
    </row>
    <row r="1419" spans="1:12" ht="15.75" thickBot="1" x14ac:dyDescent="0.3">
      <c r="A1419" s="11" t="s">
        <v>5</v>
      </c>
      <c r="B1419" s="12">
        <v>6</v>
      </c>
      <c r="C1419" s="13" t="s">
        <v>0</v>
      </c>
      <c r="D1419" s="13" t="s">
        <v>0</v>
      </c>
      <c r="E1419" s="13" t="s">
        <v>0</v>
      </c>
      <c r="F1419" s="13" t="s">
        <v>0</v>
      </c>
      <c r="G1419" s="13" t="s">
        <v>0</v>
      </c>
      <c r="H1419" s="2"/>
      <c r="J1419" s="81">
        <v>2026</v>
      </c>
      <c r="K1419" s="81">
        <v>3.64</v>
      </c>
      <c r="L1419" s="81">
        <f>3.64/100+1</f>
        <v>1.0364</v>
      </c>
    </row>
    <row r="1420" spans="1:12" ht="15.75" thickBot="1" x14ac:dyDescent="0.3">
      <c r="A1420" s="11" t="s">
        <v>6</v>
      </c>
      <c r="B1420" s="12">
        <v>2</v>
      </c>
      <c r="C1420" s="13" t="s">
        <v>0</v>
      </c>
      <c r="D1420" s="13" t="s">
        <v>0</v>
      </c>
      <c r="E1420" s="13" t="s">
        <v>0</v>
      </c>
      <c r="F1420" s="13" t="s">
        <v>0</v>
      </c>
      <c r="G1420" s="13" t="s">
        <v>0</v>
      </c>
      <c r="H1420" s="2"/>
      <c r="J1420" s="81">
        <v>2027</v>
      </c>
      <c r="K1420" s="81">
        <v>3.3</v>
      </c>
      <c r="L1420" s="81">
        <f>3.3/100+1</f>
        <v>1.0329999999999999</v>
      </c>
    </row>
    <row r="1421" spans="1:12" ht="15.75" thickBot="1" x14ac:dyDescent="0.3">
      <c r="A1421" s="11" t="s">
        <v>7</v>
      </c>
      <c r="B1421" s="12">
        <v>20</v>
      </c>
      <c r="C1421" s="13" t="s">
        <v>0</v>
      </c>
      <c r="D1421" s="13" t="s">
        <v>0</v>
      </c>
      <c r="E1421" s="13" t="s">
        <v>0</v>
      </c>
      <c r="F1421" s="13" t="s">
        <v>0</v>
      </c>
      <c r="G1421" s="13" t="s">
        <v>0</v>
      </c>
      <c r="H1421" s="2"/>
      <c r="J1421" s="81">
        <v>2028</v>
      </c>
      <c r="K1421" s="82">
        <v>3</v>
      </c>
      <c r="L1421" s="83">
        <f>3/100+1</f>
        <v>1.03</v>
      </c>
    </row>
    <row r="1422" spans="1:12" ht="15.75" thickBot="1" x14ac:dyDescent="0.3">
      <c r="A1422" s="11" t="s">
        <v>8</v>
      </c>
      <c r="B1422" s="12">
        <v>608</v>
      </c>
      <c r="C1422" s="13" t="s">
        <v>0</v>
      </c>
      <c r="D1422" s="13" t="s">
        <v>0</v>
      </c>
      <c r="E1422" s="13" t="s">
        <v>0</v>
      </c>
      <c r="F1422" s="13" t="s">
        <v>0</v>
      </c>
      <c r="G1422" s="13" t="s">
        <v>0</v>
      </c>
      <c r="H1422" s="2"/>
      <c r="J1422" s="81">
        <v>2029</v>
      </c>
      <c r="K1422" s="82">
        <v>3</v>
      </c>
      <c r="L1422" s="83">
        <f>3/100+1</f>
        <v>1.03</v>
      </c>
    </row>
    <row r="1423" spans="1:12" ht="15.75" thickBot="1" x14ac:dyDescent="0.3">
      <c r="A1423" s="11" t="s">
        <v>9</v>
      </c>
      <c r="B1423" s="14" t="s">
        <v>93</v>
      </c>
      <c r="C1423" s="13" t="s">
        <v>0</v>
      </c>
      <c r="D1423" s="13" t="s">
        <v>0</v>
      </c>
      <c r="E1423" s="13" t="s">
        <v>0</v>
      </c>
      <c r="F1423" s="13" t="s">
        <v>0</v>
      </c>
      <c r="G1423" s="13" t="s">
        <v>0</v>
      </c>
      <c r="H1423" s="2"/>
    </row>
    <row r="1424" spans="1:12" ht="23.25" thickBot="1" x14ac:dyDescent="0.3">
      <c r="A1424" s="307" t="s">
        <v>10</v>
      </c>
      <c r="B1424" s="13" t="s">
        <v>94</v>
      </c>
      <c r="C1424" s="38">
        <v>900000</v>
      </c>
      <c r="D1424" s="38">
        <f>C1424*L1420</f>
        <v>929699.99999999988</v>
      </c>
      <c r="E1424" s="38">
        <f>D1424*L1421</f>
        <v>957590.99999999988</v>
      </c>
      <c r="F1424" s="38">
        <f>E1424*L1422</f>
        <v>986318.72999999986</v>
      </c>
      <c r="G1424" s="39">
        <f>C1424+D1424+E1424+F1424</f>
        <v>3773609.73</v>
      </c>
      <c r="H1424" s="2"/>
    </row>
    <row r="1425" spans="1:8" ht="23.25" thickBot="1" x14ac:dyDescent="0.3">
      <c r="A1425" s="309"/>
      <c r="B1425" s="76" t="s">
        <v>95</v>
      </c>
      <c r="C1425" s="77">
        <v>150000</v>
      </c>
      <c r="D1425" s="77">
        <f>C1425*L1420</f>
        <v>154950</v>
      </c>
      <c r="E1425" s="77">
        <f>D1425*L1421</f>
        <v>159598.5</v>
      </c>
      <c r="F1425" s="77">
        <f>E1425*L1422</f>
        <v>164386.45500000002</v>
      </c>
      <c r="G1425" s="39">
        <f>C1425+D1425+E1425+F1425</f>
        <v>628934.95500000007</v>
      </c>
      <c r="H1425" s="2"/>
    </row>
    <row r="1426" spans="1:8" ht="15.75" thickBot="1" x14ac:dyDescent="0.3">
      <c r="A1426" s="11" t="s">
        <v>18</v>
      </c>
      <c r="B1426" s="12">
        <v>1500</v>
      </c>
      <c r="C1426" s="17"/>
      <c r="D1426" s="17"/>
      <c r="E1426" s="17"/>
      <c r="F1426" s="17"/>
      <c r="G1426" s="17"/>
      <c r="H1426" s="2"/>
    </row>
    <row r="1427" spans="1:8" ht="23.25" customHeight="1" thickBot="1" x14ac:dyDescent="0.3">
      <c r="A1427" s="11" t="s">
        <v>11</v>
      </c>
      <c r="B1427" s="337" t="s">
        <v>96</v>
      </c>
      <c r="C1427" s="338"/>
      <c r="D1427" s="338"/>
      <c r="E1427" s="338"/>
      <c r="F1427" s="338"/>
      <c r="G1427" s="339"/>
      <c r="H1427" s="2"/>
    </row>
    <row r="1428" spans="1:8" ht="15.75" thickBot="1" x14ac:dyDescent="0.3">
      <c r="A1428" s="11" t="s">
        <v>12</v>
      </c>
      <c r="B1428" s="287" t="s">
        <v>97</v>
      </c>
      <c r="C1428" s="288"/>
      <c r="D1428" s="288"/>
      <c r="E1428" s="288"/>
      <c r="F1428" s="288"/>
      <c r="G1428" s="289"/>
      <c r="H1428" s="2"/>
    </row>
    <row r="1429" spans="1:8" ht="15.75" thickBot="1" x14ac:dyDescent="0.3">
      <c r="A1429" s="307" t="s">
        <v>13</v>
      </c>
      <c r="B1429" s="284" t="s">
        <v>27</v>
      </c>
      <c r="C1429" s="285"/>
      <c r="D1429" s="286"/>
      <c r="E1429" s="19" t="s">
        <v>265</v>
      </c>
      <c r="F1429" s="19" t="s">
        <v>29</v>
      </c>
      <c r="G1429" s="111" t="s">
        <v>152</v>
      </c>
      <c r="H1429" s="2"/>
    </row>
    <row r="1430" spans="1:8" ht="15.75" customHeight="1" thickBot="1" x14ac:dyDescent="0.3">
      <c r="A1430" s="308"/>
      <c r="B1430" s="287" t="s">
        <v>278</v>
      </c>
      <c r="C1430" s="288"/>
      <c r="D1430" s="289"/>
      <c r="E1430" s="19" t="s">
        <v>31</v>
      </c>
      <c r="F1430" s="19" t="s">
        <v>268</v>
      </c>
      <c r="G1430" s="111">
        <v>79</v>
      </c>
      <c r="H1430" s="2"/>
    </row>
    <row r="1431" spans="1:8" ht="15.75" customHeight="1" thickBot="1" x14ac:dyDescent="0.3">
      <c r="A1431" s="308"/>
      <c r="B1431" s="287" t="s">
        <v>279</v>
      </c>
      <c r="C1431" s="288"/>
      <c r="D1431" s="289"/>
      <c r="E1431" s="19" t="s">
        <v>31</v>
      </c>
      <c r="F1431" s="19" t="s">
        <v>268</v>
      </c>
      <c r="G1431" s="111">
        <v>76</v>
      </c>
      <c r="H1431" s="2"/>
    </row>
    <row r="1432" spans="1:8" ht="15.75" customHeight="1" thickBot="1" x14ac:dyDescent="0.3">
      <c r="A1432" s="308"/>
      <c r="B1432" s="287" t="s">
        <v>280</v>
      </c>
      <c r="C1432" s="288"/>
      <c r="D1432" s="289"/>
      <c r="E1432" s="19" t="s">
        <v>31</v>
      </c>
      <c r="F1432" s="19" t="s">
        <v>268</v>
      </c>
      <c r="G1432" s="111">
        <v>75</v>
      </c>
      <c r="H1432" s="2"/>
    </row>
    <row r="1433" spans="1:8" ht="15.75" customHeight="1" thickBot="1" x14ac:dyDescent="0.3">
      <c r="A1433" s="308"/>
      <c r="B1433" s="287" t="s">
        <v>281</v>
      </c>
      <c r="C1433" s="288"/>
      <c r="D1433" s="289"/>
      <c r="E1433" s="19" t="s">
        <v>31</v>
      </c>
      <c r="F1433" s="19" t="s">
        <v>268</v>
      </c>
      <c r="G1433" s="111">
        <v>55</v>
      </c>
      <c r="H1433" s="2"/>
    </row>
    <row r="1434" spans="1:8" ht="15.75" customHeight="1" thickBot="1" x14ac:dyDescent="0.3">
      <c r="A1434" s="309"/>
      <c r="B1434" s="287" t="s">
        <v>277</v>
      </c>
      <c r="C1434" s="288"/>
      <c r="D1434" s="289"/>
      <c r="E1434" s="19" t="s">
        <v>31</v>
      </c>
      <c r="F1434" s="19" t="s">
        <v>268</v>
      </c>
      <c r="G1434" s="111">
        <v>75</v>
      </c>
      <c r="H1434" s="2"/>
    </row>
    <row r="1435" spans="1:8" ht="28.5" customHeight="1" thickBot="1" x14ac:dyDescent="0.3">
      <c r="A1435" s="336" t="s">
        <v>98</v>
      </c>
      <c r="B1435" s="13" t="s">
        <v>99</v>
      </c>
      <c r="C1435" s="46">
        <v>5</v>
      </c>
      <c r="D1435" s="46">
        <v>5</v>
      </c>
      <c r="E1435" s="46">
        <v>5</v>
      </c>
      <c r="F1435" s="46">
        <v>5</v>
      </c>
      <c r="G1435" s="47">
        <v>20</v>
      </c>
      <c r="H1435" s="2"/>
    </row>
    <row r="1436" spans="1:8" ht="27" customHeight="1" thickBot="1" x14ac:dyDescent="0.3">
      <c r="A1436" s="336"/>
      <c r="B1436" s="13" t="s">
        <v>100</v>
      </c>
      <c r="C1436" s="46">
        <v>2</v>
      </c>
      <c r="D1436" s="46">
        <v>3</v>
      </c>
      <c r="E1436" s="46">
        <v>2</v>
      </c>
      <c r="F1436" s="46">
        <v>3</v>
      </c>
      <c r="G1436" s="47">
        <v>10</v>
      </c>
      <c r="H1436" s="2"/>
    </row>
    <row r="1437" spans="1:8" ht="25.5" customHeight="1" thickBot="1" x14ac:dyDescent="0.3">
      <c r="A1437" s="336"/>
      <c r="B1437" s="13" t="s">
        <v>101</v>
      </c>
      <c r="C1437" s="46"/>
      <c r="D1437" s="46"/>
      <c r="E1437" s="46"/>
      <c r="F1437" s="46"/>
      <c r="G1437" s="47"/>
      <c r="H1437" s="2"/>
    </row>
    <row r="1438" spans="1:8" ht="15.75" thickBot="1" x14ac:dyDescent="0.3">
      <c r="A1438" s="44" t="s">
        <v>81</v>
      </c>
      <c r="B1438" s="30" t="s">
        <v>102</v>
      </c>
      <c r="C1438" s="28"/>
      <c r="D1438" s="28"/>
      <c r="E1438" s="28"/>
      <c r="F1438" s="28"/>
      <c r="G1438" s="29"/>
      <c r="H1438" s="2"/>
    </row>
    <row r="1439" spans="1:8" ht="15.75" thickBot="1" x14ac:dyDescent="0.3">
      <c r="A1439" s="24" t="s">
        <v>15</v>
      </c>
      <c r="B1439" s="27">
        <v>45657</v>
      </c>
      <c r="C1439" s="28"/>
      <c r="D1439" s="28"/>
      <c r="E1439" s="28"/>
      <c r="F1439" s="28"/>
      <c r="G1439" s="29"/>
      <c r="H1439" s="2"/>
    </row>
    <row r="1440" spans="1:8" ht="15.75" thickBot="1" x14ac:dyDescent="0.3">
      <c r="A1440" s="24" t="s">
        <v>16</v>
      </c>
      <c r="B1440" s="50" t="s">
        <v>26</v>
      </c>
      <c r="C1440" s="28"/>
      <c r="D1440" s="28"/>
      <c r="E1440" s="28"/>
      <c r="F1440" s="28"/>
      <c r="G1440" s="29"/>
      <c r="H1440" s="2"/>
    </row>
    <row r="1441" spans="1:8" ht="15.75" thickBot="1" x14ac:dyDescent="0.3">
      <c r="A1441" s="24" t="s">
        <v>17</v>
      </c>
      <c r="B1441" s="30" t="s">
        <v>92</v>
      </c>
      <c r="C1441" s="28"/>
      <c r="D1441" s="28"/>
      <c r="E1441" s="28"/>
      <c r="F1441" s="28"/>
      <c r="G1441" s="29"/>
      <c r="H1441" s="2"/>
    </row>
    <row r="1442" spans="1:8" x14ac:dyDescent="0.25">
      <c r="A1442" s="103"/>
      <c r="B1442" s="104"/>
      <c r="C1442" s="104"/>
      <c r="D1442" s="104"/>
      <c r="E1442" s="104"/>
      <c r="F1442" s="104"/>
      <c r="G1442" s="104"/>
      <c r="H1442" s="2"/>
    </row>
    <row r="1443" spans="1:8" x14ac:dyDescent="0.25">
      <c r="A1443" s="103"/>
      <c r="B1443" s="104"/>
      <c r="C1443" s="104"/>
      <c r="D1443" s="104"/>
      <c r="E1443" s="104"/>
      <c r="F1443" s="104"/>
      <c r="G1443" s="104"/>
      <c r="H1443" s="2"/>
    </row>
    <row r="1444" spans="1:8" x14ac:dyDescent="0.25">
      <c r="A1444" s="103"/>
      <c r="B1444" s="104"/>
      <c r="C1444" s="104"/>
      <c r="D1444" s="104"/>
      <c r="E1444" s="104"/>
      <c r="F1444" s="104"/>
      <c r="G1444" s="104"/>
      <c r="H1444" s="2"/>
    </row>
    <row r="1445" spans="1:8" x14ac:dyDescent="0.25">
      <c r="A1445" s="103"/>
      <c r="B1445" s="104"/>
      <c r="C1445" s="104"/>
      <c r="D1445" s="104"/>
      <c r="E1445" s="104"/>
      <c r="F1445" s="104"/>
      <c r="G1445" s="104"/>
      <c r="H1445" s="2"/>
    </row>
    <row r="1446" spans="1:8" x14ac:dyDescent="0.25">
      <c r="A1446" s="103"/>
      <c r="B1446" s="104"/>
      <c r="C1446" s="104"/>
      <c r="D1446" s="104"/>
      <c r="E1446" s="104"/>
      <c r="F1446" s="104"/>
      <c r="G1446" s="104"/>
      <c r="H1446" s="2"/>
    </row>
    <row r="1447" spans="1:8" x14ac:dyDescent="0.25">
      <c r="A1447" s="103"/>
      <c r="B1447" s="104"/>
      <c r="C1447" s="104"/>
      <c r="D1447" s="104"/>
      <c r="E1447" s="104"/>
      <c r="F1447" s="104"/>
      <c r="G1447" s="104"/>
      <c r="H1447" s="2"/>
    </row>
    <row r="1448" spans="1:8" x14ac:dyDescent="0.25">
      <c r="A1448" s="103"/>
      <c r="B1448" s="104"/>
      <c r="C1448" s="104"/>
      <c r="D1448" s="104"/>
      <c r="E1448" s="104"/>
      <c r="F1448" s="104"/>
      <c r="G1448" s="104"/>
      <c r="H1448" s="2"/>
    </row>
    <row r="1449" spans="1:8" x14ac:dyDescent="0.25">
      <c r="A1449" s="103"/>
      <c r="B1449" s="104"/>
      <c r="C1449" s="104"/>
      <c r="D1449" s="104"/>
      <c r="E1449" s="104"/>
      <c r="F1449" s="104"/>
      <c r="G1449" s="104"/>
      <c r="H1449" s="2"/>
    </row>
    <row r="1450" spans="1:8" x14ac:dyDescent="0.25">
      <c r="A1450" s="103"/>
      <c r="B1450" s="104"/>
      <c r="C1450" s="104"/>
      <c r="D1450" s="104"/>
      <c r="E1450" s="104"/>
      <c r="F1450" s="104"/>
      <c r="G1450" s="104"/>
      <c r="H1450" s="2"/>
    </row>
    <row r="1451" spans="1:8" x14ac:dyDescent="0.25">
      <c r="A1451" s="103"/>
      <c r="B1451" s="104"/>
      <c r="C1451" s="104"/>
      <c r="D1451" s="104"/>
      <c r="E1451" s="104"/>
      <c r="F1451" s="104"/>
      <c r="G1451" s="104"/>
      <c r="H1451" s="2"/>
    </row>
    <row r="1452" spans="1:8" x14ac:dyDescent="0.25">
      <c r="A1452" s="103"/>
      <c r="B1452" s="104"/>
      <c r="C1452" s="104"/>
      <c r="D1452" s="104"/>
      <c r="E1452" s="104"/>
      <c r="F1452" s="104"/>
      <c r="G1452" s="104"/>
      <c r="H1452" s="2"/>
    </row>
    <row r="1453" spans="1:8" x14ac:dyDescent="0.25">
      <c r="A1453" s="103"/>
      <c r="B1453" s="104"/>
      <c r="C1453" s="104"/>
      <c r="D1453" s="104"/>
      <c r="E1453" s="104"/>
      <c r="F1453" s="104"/>
      <c r="G1453" s="104"/>
      <c r="H1453" s="2"/>
    </row>
    <row r="1454" spans="1:8" x14ac:dyDescent="0.25">
      <c r="A1454" s="103"/>
      <c r="B1454" s="104"/>
      <c r="C1454" s="104"/>
      <c r="D1454" s="104"/>
      <c r="E1454" s="104"/>
      <c r="F1454" s="104"/>
      <c r="G1454" s="104"/>
      <c r="H1454" s="2"/>
    </row>
    <row r="1455" spans="1:8" x14ac:dyDescent="0.25">
      <c r="A1455" s="103"/>
      <c r="B1455" s="104"/>
      <c r="C1455" s="104"/>
      <c r="D1455" s="104"/>
      <c r="E1455" s="104"/>
      <c r="F1455" s="104"/>
      <c r="G1455" s="104"/>
      <c r="H1455" s="2"/>
    </row>
    <row r="1456" spans="1:8" x14ac:dyDescent="0.25">
      <c r="A1456" s="103"/>
      <c r="B1456" s="104"/>
      <c r="C1456" s="104"/>
      <c r="D1456" s="104"/>
      <c r="E1456" s="104"/>
      <c r="F1456" s="104"/>
      <c r="G1456" s="104"/>
      <c r="H1456" s="2"/>
    </row>
    <row r="1457" spans="1:12" x14ac:dyDescent="0.25">
      <c r="A1457" s="103"/>
      <c r="B1457" s="104"/>
      <c r="C1457" s="104"/>
      <c r="D1457" s="104"/>
      <c r="E1457" s="104"/>
      <c r="F1457" s="104"/>
      <c r="G1457" s="104"/>
      <c r="H1457" s="2"/>
    </row>
    <row r="1458" spans="1:12" x14ac:dyDescent="0.25">
      <c r="A1458" s="103"/>
      <c r="B1458" s="104"/>
      <c r="C1458" s="104"/>
      <c r="D1458" s="104"/>
      <c r="E1458" s="104"/>
      <c r="F1458" s="104"/>
      <c r="G1458" s="104"/>
      <c r="H1458" s="2"/>
    </row>
    <row r="1459" spans="1:12" x14ac:dyDescent="0.25">
      <c r="A1459" s="103"/>
      <c r="B1459" s="104"/>
      <c r="C1459" s="104"/>
      <c r="D1459" s="104"/>
      <c r="E1459" s="104"/>
      <c r="F1459" s="104"/>
      <c r="G1459" s="104"/>
      <c r="H1459" s="2"/>
    </row>
    <row r="1460" spans="1:12" x14ac:dyDescent="0.25">
      <c r="A1460" s="103"/>
      <c r="B1460" s="104"/>
      <c r="C1460" s="104"/>
      <c r="D1460" s="104"/>
      <c r="E1460" s="104"/>
      <c r="F1460" s="104"/>
      <c r="G1460" s="104"/>
      <c r="H1460" s="2"/>
    </row>
    <row r="1461" spans="1:12" x14ac:dyDescent="0.25">
      <c r="A1461" s="103"/>
      <c r="B1461" s="104"/>
      <c r="C1461" s="104"/>
      <c r="D1461" s="104"/>
      <c r="E1461" s="104"/>
      <c r="F1461" s="104"/>
      <c r="G1461" s="104"/>
      <c r="H1461" s="2"/>
    </row>
    <row r="1462" spans="1:12" x14ac:dyDescent="0.25">
      <c r="A1462" s="103"/>
      <c r="B1462" s="104"/>
      <c r="C1462" s="104"/>
      <c r="D1462" s="104"/>
      <c r="E1462" s="104"/>
      <c r="F1462" s="104"/>
      <c r="G1462" s="104"/>
      <c r="H1462" s="2"/>
    </row>
    <row r="1463" spans="1:12" x14ac:dyDescent="0.25">
      <c r="A1463" s="103"/>
      <c r="B1463" s="104"/>
      <c r="C1463" s="104"/>
      <c r="D1463" s="104"/>
      <c r="E1463" s="104"/>
      <c r="F1463" s="104"/>
      <c r="G1463" s="104"/>
      <c r="H1463" s="2"/>
    </row>
    <row r="1464" spans="1:12" x14ac:dyDescent="0.25">
      <c r="A1464" s="103"/>
      <c r="B1464" s="104"/>
      <c r="C1464" s="104"/>
      <c r="D1464" s="104"/>
      <c r="E1464" s="104"/>
      <c r="F1464" s="104"/>
      <c r="G1464" s="104"/>
      <c r="H1464" s="2"/>
    </row>
    <row r="1465" spans="1:12" x14ac:dyDescent="0.25">
      <c r="A1465" s="103"/>
      <c r="B1465" s="104"/>
      <c r="C1465" s="104"/>
      <c r="D1465" s="104"/>
      <c r="E1465" s="104"/>
      <c r="F1465" s="104"/>
      <c r="G1465" s="104"/>
      <c r="H1465" s="2"/>
    </row>
    <row r="1466" spans="1:12" x14ac:dyDescent="0.25">
      <c r="A1466" s="103"/>
      <c r="B1466" s="104"/>
      <c r="C1466" s="104"/>
      <c r="D1466" s="104"/>
      <c r="E1466" s="104"/>
      <c r="F1466" s="104"/>
      <c r="G1466" s="104"/>
      <c r="H1466" s="2"/>
    </row>
    <row r="1467" spans="1:12" x14ac:dyDescent="0.25">
      <c r="A1467" s="103"/>
      <c r="B1467" s="104"/>
      <c r="C1467" s="104"/>
      <c r="D1467" s="104"/>
      <c r="E1467" s="104"/>
      <c r="F1467" s="104"/>
      <c r="G1467" s="104"/>
      <c r="H1467" s="2"/>
    </row>
    <row r="1468" spans="1:12" x14ac:dyDescent="0.25">
      <c r="A1468" s="103"/>
      <c r="B1468" s="104"/>
      <c r="C1468" s="104"/>
      <c r="D1468" s="104"/>
      <c r="E1468" s="104"/>
      <c r="F1468" s="104"/>
      <c r="G1468" s="104"/>
      <c r="H1468" s="2"/>
    </row>
    <row r="1469" spans="1:12" ht="63.75" customHeight="1" x14ac:dyDescent="0.25">
      <c r="A1469" s="311" t="s">
        <v>19</v>
      </c>
      <c r="B1469" s="311"/>
      <c r="C1469" s="311"/>
      <c r="D1469" s="311"/>
      <c r="E1469" s="311"/>
      <c r="F1469" s="311"/>
      <c r="G1469" s="311"/>
      <c r="H1469" s="2"/>
    </row>
    <row r="1470" spans="1:12" ht="15.75" thickBot="1" x14ac:dyDescent="0.3">
      <c r="A1470" s="1"/>
      <c r="B1470" s="1"/>
      <c r="C1470" s="1"/>
      <c r="D1470" s="1"/>
      <c r="E1470" s="1"/>
      <c r="F1470" s="1"/>
      <c r="G1470" s="1"/>
      <c r="H1470" s="2"/>
    </row>
    <row r="1471" spans="1:12" ht="15.75" thickBot="1" x14ac:dyDescent="0.3">
      <c r="A1471" s="334" t="s">
        <v>1</v>
      </c>
      <c r="B1471" s="334" t="s">
        <v>2</v>
      </c>
      <c r="C1471" s="330" t="s">
        <v>3</v>
      </c>
      <c r="D1471" s="331"/>
      <c r="E1471" s="331"/>
      <c r="F1471" s="331"/>
      <c r="G1471" s="332"/>
      <c r="H1471" s="2"/>
      <c r="J1471" s="79" t="s">
        <v>179</v>
      </c>
      <c r="K1471" s="328" t="s">
        <v>180</v>
      </c>
      <c r="L1471" s="328" t="s">
        <v>31</v>
      </c>
    </row>
    <row r="1472" spans="1:12" ht="15.75" thickBot="1" x14ac:dyDescent="0.3">
      <c r="A1472" s="335"/>
      <c r="B1472" s="335"/>
      <c r="C1472" s="10">
        <v>2026</v>
      </c>
      <c r="D1472" s="10">
        <v>2027</v>
      </c>
      <c r="E1472" s="10">
        <v>2028</v>
      </c>
      <c r="F1472" s="10">
        <v>2029</v>
      </c>
      <c r="G1472" s="10" t="s">
        <v>4</v>
      </c>
      <c r="H1472" s="2"/>
      <c r="J1472" s="80" t="s">
        <v>181</v>
      </c>
      <c r="K1472" s="329"/>
      <c r="L1472" s="329"/>
    </row>
    <row r="1473" spans="1:12" ht="15.75" thickBot="1" x14ac:dyDescent="0.3">
      <c r="A1473" s="11" t="s">
        <v>5</v>
      </c>
      <c r="B1473" s="12">
        <v>6</v>
      </c>
      <c r="C1473" s="13" t="s">
        <v>0</v>
      </c>
      <c r="D1473" s="13" t="s">
        <v>0</v>
      </c>
      <c r="E1473" s="13" t="s">
        <v>0</v>
      </c>
      <c r="F1473" s="13" t="s">
        <v>0</v>
      </c>
      <c r="G1473" s="13" t="s">
        <v>0</v>
      </c>
      <c r="H1473" s="2"/>
      <c r="J1473" s="81">
        <v>2026</v>
      </c>
      <c r="K1473" s="81">
        <v>3.64</v>
      </c>
      <c r="L1473" s="81">
        <f>3.64/100+1</f>
        <v>1.0364</v>
      </c>
    </row>
    <row r="1474" spans="1:12" ht="15.75" thickBot="1" x14ac:dyDescent="0.3">
      <c r="A1474" s="11" t="s">
        <v>6</v>
      </c>
      <c r="B1474" s="12">
        <v>3</v>
      </c>
      <c r="C1474" s="13" t="s">
        <v>0</v>
      </c>
      <c r="D1474" s="13" t="s">
        <v>0</v>
      </c>
      <c r="E1474" s="13" t="s">
        <v>0</v>
      </c>
      <c r="F1474" s="13" t="s">
        <v>0</v>
      </c>
      <c r="G1474" s="13" t="s">
        <v>0</v>
      </c>
      <c r="H1474" s="2"/>
      <c r="J1474" s="81">
        <v>2027</v>
      </c>
      <c r="K1474" s="81">
        <v>3.3</v>
      </c>
      <c r="L1474" s="81">
        <f>3.3/100+1</f>
        <v>1.0329999999999999</v>
      </c>
    </row>
    <row r="1475" spans="1:12" ht="15.75" thickBot="1" x14ac:dyDescent="0.3">
      <c r="A1475" s="11" t="s">
        <v>7</v>
      </c>
      <c r="B1475" s="12">
        <v>22</v>
      </c>
      <c r="C1475" s="13" t="s">
        <v>0</v>
      </c>
      <c r="D1475" s="13" t="s">
        <v>0</v>
      </c>
      <c r="E1475" s="13" t="s">
        <v>0</v>
      </c>
      <c r="F1475" s="13" t="s">
        <v>0</v>
      </c>
      <c r="G1475" s="13" t="s">
        <v>0</v>
      </c>
      <c r="H1475" s="2"/>
      <c r="J1475" s="81">
        <v>2028</v>
      </c>
      <c r="K1475" s="82">
        <v>3</v>
      </c>
      <c r="L1475" s="83">
        <f>3/100+1</f>
        <v>1.03</v>
      </c>
    </row>
    <row r="1476" spans="1:12" ht="15.75" thickBot="1" x14ac:dyDescent="0.3">
      <c r="A1476" s="11" t="s">
        <v>8</v>
      </c>
      <c r="B1476" s="12">
        <v>661</v>
      </c>
      <c r="C1476" s="13" t="s">
        <v>0</v>
      </c>
      <c r="D1476" s="13" t="s">
        <v>0</v>
      </c>
      <c r="E1476" s="13" t="s">
        <v>0</v>
      </c>
      <c r="F1476" s="13" t="s">
        <v>0</v>
      </c>
      <c r="G1476" s="13" t="s">
        <v>0</v>
      </c>
      <c r="H1476" s="2"/>
      <c r="J1476" s="81">
        <v>2029</v>
      </c>
      <c r="K1476" s="82">
        <v>3</v>
      </c>
      <c r="L1476" s="83">
        <f>3/100+1</f>
        <v>1.03</v>
      </c>
    </row>
    <row r="1477" spans="1:12" ht="15.75" thickBot="1" x14ac:dyDescent="0.3">
      <c r="A1477" s="11" t="s">
        <v>9</v>
      </c>
      <c r="B1477" s="14" t="s">
        <v>103</v>
      </c>
      <c r="C1477" s="13" t="s">
        <v>0</v>
      </c>
      <c r="D1477" s="13" t="s">
        <v>0</v>
      </c>
      <c r="E1477" s="13" t="s">
        <v>0</v>
      </c>
      <c r="F1477" s="13" t="s">
        <v>0</v>
      </c>
      <c r="G1477" s="13" t="s">
        <v>0</v>
      </c>
      <c r="H1477" s="2"/>
    </row>
    <row r="1478" spans="1:12" ht="23.25" thickBot="1" x14ac:dyDescent="0.3">
      <c r="A1478" s="57" t="s">
        <v>10</v>
      </c>
      <c r="B1478" s="13" t="s">
        <v>104</v>
      </c>
      <c r="C1478" s="38">
        <v>300000</v>
      </c>
      <c r="D1478" s="38">
        <v>309900</v>
      </c>
      <c r="E1478" s="38">
        <v>319197</v>
      </c>
      <c r="F1478" s="38">
        <v>328772.90999999997</v>
      </c>
      <c r="G1478" s="39">
        <f>C1478+D1478+E1478+F1478</f>
        <v>1257869.9099999999</v>
      </c>
      <c r="H1478" s="2"/>
    </row>
    <row r="1479" spans="1:12" ht="15.75" thickBot="1" x14ac:dyDescent="0.3">
      <c r="A1479" s="11" t="s">
        <v>7</v>
      </c>
      <c r="B1479" s="12">
        <v>23</v>
      </c>
      <c r="C1479" s="13"/>
      <c r="D1479" s="13"/>
      <c r="E1479" s="13"/>
      <c r="F1479" s="13"/>
      <c r="G1479" s="13"/>
      <c r="H1479" s="2"/>
    </row>
    <row r="1480" spans="1:12" ht="15.75" thickBot="1" x14ac:dyDescent="0.3">
      <c r="A1480" s="11" t="s">
        <v>8</v>
      </c>
      <c r="B1480" s="12">
        <v>691</v>
      </c>
      <c r="C1480" s="38"/>
      <c r="D1480" s="38"/>
      <c r="E1480" s="38"/>
      <c r="F1480" s="38"/>
      <c r="G1480" s="39"/>
    </row>
    <row r="1481" spans="1:12" ht="23.25" thickBot="1" x14ac:dyDescent="0.3">
      <c r="A1481" s="57" t="s">
        <v>10</v>
      </c>
      <c r="B1481" s="12" t="s">
        <v>126</v>
      </c>
      <c r="C1481" s="38">
        <v>40000</v>
      </c>
      <c r="D1481" s="38">
        <v>41320</v>
      </c>
      <c r="E1481" s="38">
        <v>42559.6</v>
      </c>
      <c r="F1481" s="38">
        <v>43836.387999999999</v>
      </c>
      <c r="G1481" s="39">
        <v>167715.98800000001</v>
      </c>
    </row>
    <row r="1482" spans="1:12" ht="15.75" thickBot="1" x14ac:dyDescent="0.3">
      <c r="A1482" s="11" t="s">
        <v>18</v>
      </c>
      <c r="B1482" s="12">
        <v>1500</v>
      </c>
      <c r="C1482" s="17"/>
      <c r="D1482" s="17"/>
      <c r="E1482" s="17"/>
      <c r="F1482" s="17"/>
      <c r="G1482" s="17"/>
    </row>
    <row r="1483" spans="1:12" ht="38.25" customHeight="1" thickBot="1" x14ac:dyDescent="0.3">
      <c r="A1483" s="11" t="s">
        <v>11</v>
      </c>
      <c r="B1483" s="290" t="s">
        <v>105</v>
      </c>
      <c r="C1483" s="291"/>
      <c r="D1483" s="291"/>
      <c r="E1483" s="291"/>
      <c r="F1483" s="291"/>
      <c r="G1483" s="292"/>
    </row>
    <row r="1484" spans="1:12" ht="15.75" thickBot="1" x14ac:dyDescent="0.3">
      <c r="A1484" s="11" t="s">
        <v>12</v>
      </c>
      <c r="B1484" s="287" t="s">
        <v>106</v>
      </c>
      <c r="C1484" s="288"/>
      <c r="D1484" s="288"/>
      <c r="E1484" s="288"/>
      <c r="F1484" s="288"/>
      <c r="G1484" s="289"/>
    </row>
    <row r="1485" spans="1:12" ht="15.75" thickBot="1" x14ac:dyDescent="0.3">
      <c r="A1485" s="307" t="s">
        <v>13</v>
      </c>
      <c r="B1485" s="284" t="s">
        <v>27</v>
      </c>
      <c r="C1485" s="285"/>
      <c r="D1485" s="286"/>
      <c r="E1485" s="19" t="s">
        <v>265</v>
      </c>
      <c r="F1485" s="19" t="s">
        <v>29</v>
      </c>
      <c r="G1485" s="111" t="s">
        <v>152</v>
      </c>
    </row>
    <row r="1486" spans="1:12" ht="15.75" customHeight="1" thickBot="1" x14ac:dyDescent="0.3">
      <c r="A1486" s="308"/>
      <c r="B1486" s="284" t="s">
        <v>282</v>
      </c>
      <c r="C1486" s="285"/>
      <c r="D1486" s="286"/>
      <c r="E1486" s="19" t="s">
        <v>31</v>
      </c>
      <c r="F1486" s="19" t="s">
        <v>268</v>
      </c>
      <c r="G1486" s="111">
        <v>6</v>
      </c>
    </row>
    <row r="1487" spans="1:12" ht="28.5" customHeight="1" thickBot="1" x14ac:dyDescent="0.3">
      <c r="A1487" s="309"/>
      <c r="B1487" s="284" t="s">
        <v>283</v>
      </c>
      <c r="C1487" s="285"/>
      <c r="D1487" s="286"/>
      <c r="E1487" s="19" t="s">
        <v>31</v>
      </c>
      <c r="F1487" s="19" t="s">
        <v>268</v>
      </c>
      <c r="G1487" s="111">
        <v>3</v>
      </c>
    </row>
    <row r="1488" spans="1:12" ht="15.75" thickBot="1" x14ac:dyDescent="0.3">
      <c r="A1488" s="340" t="s">
        <v>14</v>
      </c>
      <c r="B1488" s="13" t="s">
        <v>107</v>
      </c>
      <c r="C1488" s="43">
        <v>1</v>
      </c>
      <c r="D1488" s="43">
        <v>1</v>
      </c>
      <c r="E1488" s="43">
        <v>1</v>
      </c>
      <c r="F1488" s="43">
        <v>1</v>
      </c>
      <c r="G1488" s="45">
        <v>4</v>
      </c>
    </row>
    <row r="1489" spans="1:7" ht="34.5" thickBot="1" x14ac:dyDescent="0.3">
      <c r="A1489" s="336"/>
      <c r="B1489" s="13" t="s">
        <v>127</v>
      </c>
      <c r="C1489" s="43">
        <v>1</v>
      </c>
      <c r="D1489" s="43">
        <v>1</v>
      </c>
      <c r="E1489" s="43">
        <v>1</v>
      </c>
      <c r="F1489" s="43">
        <v>1</v>
      </c>
      <c r="G1489" s="45">
        <v>4</v>
      </c>
    </row>
    <row r="1490" spans="1:7" ht="15.75" thickBot="1" x14ac:dyDescent="0.3">
      <c r="A1490" s="341"/>
      <c r="B1490" s="13" t="s">
        <v>128</v>
      </c>
      <c r="C1490" s="43">
        <v>2</v>
      </c>
      <c r="D1490" s="43">
        <v>3</v>
      </c>
      <c r="E1490" s="43">
        <v>3</v>
      </c>
      <c r="F1490" s="43">
        <v>2</v>
      </c>
      <c r="G1490" s="45">
        <v>10</v>
      </c>
    </row>
    <row r="1491" spans="1:7" ht="15.75" thickBot="1" x14ac:dyDescent="0.3">
      <c r="A1491" s="44" t="s">
        <v>81</v>
      </c>
      <c r="B1491" s="30" t="s">
        <v>259</v>
      </c>
      <c r="C1491" s="28"/>
      <c r="D1491" s="28"/>
      <c r="E1491" s="28"/>
      <c r="F1491" s="28"/>
      <c r="G1491" s="29"/>
    </row>
    <row r="1492" spans="1:7" ht="15.75" thickBot="1" x14ac:dyDescent="0.3">
      <c r="A1492" s="24" t="s">
        <v>15</v>
      </c>
      <c r="B1492" s="27">
        <v>45657</v>
      </c>
      <c r="C1492" s="28"/>
      <c r="D1492" s="28"/>
      <c r="E1492" s="28"/>
      <c r="F1492" s="28"/>
      <c r="G1492" s="29"/>
    </row>
    <row r="1493" spans="1:7" ht="15.75" thickBot="1" x14ac:dyDescent="0.3">
      <c r="A1493" s="24" t="s">
        <v>16</v>
      </c>
      <c r="B1493" s="30" t="s">
        <v>26</v>
      </c>
      <c r="C1493" s="28"/>
      <c r="D1493" s="28"/>
      <c r="E1493" s="28"/>
      <c r="F1493" s="28"/>
      <c r="G1493" s="29"/>
    </row>
    <row r="1494" spans="1:7" ht="15.75" thickBot="1" x14ac:dyDescent="0.3">
      <c r="A1494" s="24" t="s">
        <v>17</v>
      </c>
      <c r="B1494" s="30" t="s">
        <v>108</v>
      </c>
      <c r="C1494" s="28"/>
      <c r="D1494" s="28"/>
      <c r="E1494" s="28"/>
      <c r="F1494" s="28"/>
      <c r="G1494" s="29"/>
    </row>
    <row r="1495" spans="1:7" x14ac:dyDescent="0.25">
      <c r="A1495" s="103"/>
      <c r="B1495" s="104"/>
      <c r="C1495" s="104"/>
      <c r="D1495" s="104"/>
      <c r="E1495" s="104"/>
      <c r="F1495" s="104"/>
      <c r="G1495" s="104"/>
    </row>
    <row r="1496" spans="1:7" x14ac:dyDescent="0.25">
      <c r="A1496" s="103"/>
      <c r="B1496" s="104"/>
      <c r="C1496" s="104"/>
      <c r="D1496" s="104"/>
      <c r="E1496" s="104"/>
      <c r="F1496" s="104"/>
      <c r="G1496" s="104"/>
    </row>
    <row r="1497" spans="1:7" x14ac:dyDescent="0.25">
      <c r="A1497" s="103"/>
      <c r="B1497" s="104"/>
      <c r="C1497" s="104"/>
      <c r="D1497" s="104"/>
      <c r="E1497" s="104"/>
      <c r="F1497" s="104"/>
      <c r="G1497" s="104"/>
    </row>
    <row r="1498" spans="1:7" x14ac:dyDescent="0.25">
      <c r="A1498" s="103"/>
      <c r="B1498" s="104"/>
      <c r="C1498" s="104"/>
      <c r="D1498" s="104"/>
      <c r="E1498" s="104"/>
      <c r="F1498" s="104"/>
      <c r="G1498" s="104"/>
    </row>
    <row r="1499" spans="1:7" x14ac:dyDescent="0.25">
      <c r="A1499" s="103"/>
      <c r="B1499" s="104"/>
      <c r="C1499" s="104"/>
      <c r="D1499" s="104"/>
      <c r="E1499" s="104"/>
      <c r="F1499" s="104"/>
      <c r="G1499" s="104"/>
    </row>
    <row r="1500" spans="1:7" x14ac:dyDescent="0.25">
      <c r="A1500" s="103"/>
      <c r="B1500" s="104"/>
      <c r="C1500" s="104"/>
      <c r="D1500" s="104"/>
      <c r="E1500" s="104"/>
      <c r="F1500" s="104"/>
      <c r="G1500" s="104"/>
    </row>
    <row r="1501" spans="1:7" x14ac:dyDescent="0.25">
      <c r="A1501" s="103"/>
      <c r="B1501" s="104"/>
      <c r="C1501" s="104"/>
      <c r="D1501" s="104"/>
      <c r="E1501" s="104"/>
      <c r="F1501" s="104"/>
      <c r="G1501" s="104"/>
    </row>
    <row r="1502" spans="1:7" x14ac:dyDescent="0.25">
      <c r="A1502" s="103"/>
      <c r="B1502" s="104"/>
      <c r="C1502" s="104"/>
      <c r="D1502" s="104"/>
      <c r="E1502" s="104"/>
      <c r="F1502" s="104"/>
      <c r="G1502" s="104"/>
    </row>
    <row r="1503" spans="1:7" x14ac:dyDescent="0.25">
      <c r="A1503" s="103"/>
      <c r="B1503" s="104"/>
      <c r="C1503" s="104"/>
      <c r="D1503" s="104"/>
      <c r="E1503" s="104"/>
      <c r="F1503" s="104"/>
      <c r="G1503" s="104"/>
    </row>
    <row r="1504" spans="1:7" x14ac:dyDescent="0.25">
      <c r="A1504" s="103"/>
      <c r="B1504" s="104"/>
      <c r="C1504" s="104"/>
      <c r="D1504" s="104"/>
      <c r="E1504" s="104"/>
      <c r="F1504" s="104"/>
      <c r="G1504" s="104"/>
    </row>
    <row r="1505" spans="1:7" x14ac:dyDescent="0.25">
      <c r="A1505" s="103"/>
      <c r="B1505" s="104"/>
      <c r="C1505" s="104"/>
      <c r="D1505" s="104"/>
      <c r="E1505" s="104"/>
      <c r="F1505" s="104"/>
      <c r="G1505" s="104"/>
    </row>
    <row r="1506" spans="1:7" x14ac:dyDescent="0.25">
      <c r="A1506" s="103"/>
      <c r="B1506" s="104"/>
      <c r="C1506" s="104"/>
      <c r="D1506" s="104"/>
      <c r="E1506" s="104"/>
      <c r="F1506" s="104"/>
      <c r="G1506" s="104"/>
    </row>
    <row r="1507" spans="1:7" x14ac:dyDescent="0.25">
      <c r="A1507" s="103"/>
      <c r="B1507" s="104"/>
      <c r="C1507" s="104"/>
      <c r="D1507" s="104"/>
      <c r="E1507" s="104"/>
      <c r="F1507" s="104"/>
      <c r="G1507" s="104"/>
    </row>
    <row r="1508" spans="1:7" x14ac:dyDescent="0.25">
      <c r="A1508" s="103"/>
      <c r="B1508" s="104"/>
      <c r="C1508" s="104"/>
      <c r="D1508" s="104"/>
      <c r="E1508" s="104"/>
      <c r="F1508" s="104"/>
      <c r="G1508" s="104"/>
    </row>
    <row r="1509" spans="1:7" x14ac:dyDescent="0.25">
      <c r="A1509" s="103"/>
      <c r="B1509" s="104"/>
      <c r="C1509" s="104"/>
      <c r="D1509" s="104"/>
      <c r="E1509" s="104"/>
      <c r="F1509" s="104"/>
      <c r="G1509" s="104"/>
    </row>
    <row r="1510" spans="1:7" x14ac:dyDescent="0.25">
      <c r="A1510" s="103"/>
      <c r="B1510" s="104"/>
      <c r="C1510" s="104"/>
      <c r="D1510" s="104"/>
      <c r="E1510" s="104"/>
      <c r="F1510" s="104"/>
      <c r="G1510" s="104"/>
    </row>
    <row r="1511" spans="1:7" x14ac:dyDescent="0.25">
      <c r="A1511" s="103"/>
      <c r="B1511" s="104"/>
      <c r="C1511" s="104"/>
      <c r="D1511" s="104"/>
      <c r="E1511" s="104"/>
      <c r="F1511" s="104"/>
      <c r="G1511" s="104"/>
    </row>
    <row r="1512" spans="1:7" x14ac:dyDescent="0.25">
      <c r="A1512" s="103"/>
      <c r="B1512" s="104"/>
      <c r="C1512" s="104"/>
      <c r="D1512" s="104"/>
      <c r="E1512" s="104"/>
      <c r="F1512" s="104"/>
      <c r="G1512" s="104"/>
    </row>
    <row r="1513" spans="1:7" x14ac:dyDescent="0.25">
      <c r="A1513" s="103"/>
      <c r="B1513" s="104"/>
      <c r="C1513" s="104"/>
      <c r="D1513" s="104"/>
      <c r="E1513" s="104"/>
      <c r="F1513" s="104"/>
      <c r="G1513" s="104"/>
    </row>
    <row r="1514" spans="1:7" x14ac:dyDescent="0.25">
      <c r="A1514" s="103"/>
      <c r="B1514" s="104"/>
      <c r="C1514" s="104"/>
      <c r="D1514" s="104"/>
      <c r="E1514" s="104"/>
      <c r="F1514" s="104"/>
      <c r="G1514" s="104"/>
    </row>
    <row r="1515" spans="1:7" x14ac:dyDescent="0.25">
      <c r="A1515" s="103"/>
      <c r="B1515" s="104"/>
      <c r="C1515" s="104"/>
      <c r="D1515" s="104"/>
      <c r="E1515" s="104"/>
      <c r="F1515" s="104"/>
      <c r="G1515" s="104"/>
    </row>
    <row r="1516" spans="1:7" x14ac:dyDescent="0.25">
      <c r="A1516" s="103"/>
      <c r="B1516" s="104"/>
      <c r="C1516" s="104"/>
      <c r="D1516" s="104"/>
      <c r="E1516" s="104"/>
      <c r="F1516" s="104"/>
      <c r="G1516" s="104"/>
    </row>
    <row r="1517" spans="1:7" x14ac:dyDescent="0.25">
      <c r="A1517" s="103"/>
      <c r="B1517" s="104"/>
      <c r="C1517" s="104"/>
      <c r="D1517" s="104"/>
      <c r="E1517" s="104"/>
      <c r="F1517" s="104"/>
      <c r="G1517" s="104"/>
    </row>
    <row r="1518" spans="1:7" x14ac:dyDescent="0.25">
      <c r="A1518" s="103"/>
      <c r="B1518" s="104"/>
      <c r="C1518" s="104"/>
      <c r="D1518" s="104"/>
      <c r="E1518" s="104"/>
      <c r="F1518" s="104"/>
      <c r="G1518" s="104"/>
    </row>
    <row r="1519" spans="1:7" x14ac:dyDescent="0.25">
      <c r="A1519" s="103"/>
      <c r="B1519" s="104"/>
      <c r="C1519" s="104"/>
      <c r="D1519" s="104"/>
      <c r="E1519" s="104"/>
      <c r="F1519" s="104"/>
      <c r="G1519" s="104"/>
    </row>
    <row r="1520" spans="1:7" x14ac:dyDescent="0.25">
      <c r="A1520" s="103"/>
      <c r="B1520" s="104"/>
      <c r="C1520" s="104"/>
      <c r="D1520" s="104"/>
      <c r="E1520" s="104"/>
      <c r="F1520" s="104"/>
      <c r="G1520" s="104"/>
    </row>
    <row r="1521" spans="1:12" x14ac:dyDescent="0.25">
      <c r="A1521" s="103"/>
      <c r="B1521" s="104"/>
      <c r="C1521" s="104"/>
      <c r="D1521" s="104"/>
      <c r="E1521" s="104"/>
      <c r="F1521" s="104"/>
      <c r="G1521" s="104"/>
    </row>
    <row r="1522" spans="1:12" x14ac:dyDescent="0.25">
      <c r="A1522" s="103"/>
      <c r="B1522" s="104"/>
      <c r="C1522" s="104"/>
      <c r="D1522" s="104"/>
      <c r="E1522" s="104"/>
      <c r="F1522" s="104"/>
      <c r="G1522" s="104"/>
    </row>
    <row r="1523" spans="1:12" x14ac:dyDescent="0.25">
      <c r="A1523" s="103"/>
      <c r="B1523" s="104"/>
      <c r="C1523" s="104"/>
      <c r="D1523" s="104"/>
      <c r="E1523" s="104"/>
      <c r="F1523" s="104"/>
      <c r="G1523" s="104"/>
    </row>
    <row r="1524" spans="1:12" x14ac:dyDescent="0.25">
      <c r="A1524" s="103"/>
      <c r="B1524" s="104"/>
      <c r="C1524" s="104"/>
      <c r="D1524" s="104"/>
      <c r="E1524" s="104"/>
      <c r="F1524" s="104"/>
      <c r="G1524" s="104"/>
    </row>
    <row r="1525" spans="1:12" x14ac:dyDescent="0.25">
      <c r="A1525" s="103"/>
      <c r="B1525" s="104"/>
      <c r="C1525" s="104"/>
      <c r="D1525" s="104"/>
      <c r="F1525" s="104"/>
      <c r="G1525" s="104"/>
    </row>
    <row r="1526" spans="1:12" ht="68.25" customHeight="1" x14ac:dyDescent="0.25">
      <c r="A1526" s="311" t="s">
        <v>19</v>
      </c>
      <c r="B1526" s="311"/>
      <c r="C1526" s="311"/>
      <c r="D1526" s="311"/>
      <c r="E1526" s="311"/>
      <c r="F1526" s="311"/>
      <c r="G1526" s="311"/>
    </row>
    <row r="1527" spans="1:12" ht="15.75" thickBot="1" x14ac:dyDescent="0.3">
      <c r="A1527" s="31"/>
      <c r="B1527" s="31"/>
      <c r="C1527" s="31"/>
      <c r="D1527" s="31"/>
      <c r="E1527" s="31"/>
      <c r="F1527" s="31"/>
      <c r="G1527" s="31"/>
    </row>
    <row r="1528" spans="1:12" ht="15.75" thickBot="1" x14ac:dyDescent="0.3">
      <c r="A1528" s="334" t="s">
        <v>1</v>
      </c>
      <c r="B1528" s="334" t="s">
        <v>2</v>
      </c>
      <c r="C1528" s="330" t="s">
        <v>3</v>
      </c>
      <c r="D1528" s="331"/>
      <c r="E1528" s="331"/>
      <c r="F1528" s="331"/>
      <c r="G1528" s="332"/>
      <c r="J1528" s="79" t="s">
        <v>179</v>
      </c>
      <c r="K1528" s="328" t="s">
        <v>180</v>
      </c>
      <c r="L1528" s="328" t="s">
        <v>31</v>
      </c>
    </row>
    <row r="1529" spans="1:12" ht="15.75" thickBot="1" x14ac:dyDescent="0.3">
      <c r="A1529" s="335"/>
      <c r="B1529" s="335"/>
      <c r="C1529" s="10">
        <v>2026</v>
      </c>
      <c r="D1529" s="10">
        <v>2027</v>
      </c>
      <c r="E1529" s="10">
        <v>2028</v>
      </c>
      <c r="F1529" s="10">
        <v>2029</v>
      </c>
      <c r="G1529" s="10" t="s">
        <v>4</v>
      </c>
      <c r="J1529" s="80" t="s">
        <v>181</v>
      </c>
      <c r="K1529" s="329"/>
      <c r="L1529" s="329"/>
    </row>
    <row r="1530" spans="1:12" ht="15.75" thickBot="1" x14ac:dyDescent="0.3">
      <c r="A1530" s="11" t="s">
        <v>5</v>
      </c>
      <c r="B1530" s="12">
        <v>6</v>
      </c>
      <c r="C1530" s="13" t="s">
        <v>0</v>
      </c>
      <c r="D1530" s="13" t="s">
        <v>0</v>
      </c>
      <c r="E1530" s="13" t="s">
        <v>0</v>
      </c>
      <c r="F1530" s="13" t="s">
        <v>0</v>
      </c>
      <c r="G1530" s="13" t="s">
        <v>0</v>
      </c>
      <c r="J1530" s="81">
        <v>2026</v>
      </c>
      <c r="K1530" s="81">
        <v>3.64</v>
      </c>
      <c r="L1530" s="81">
        <f>3.64/100+1</f>
        <v>1.0364</v>
      </c>
    </row>
    <row r="1531" spans="1:12" ht="15.75" thickBot="1" x14ac:dyDescent="0.3">
      <c r="A1531" s="11" t="s">
        <v>6</v>
      </c>
      <c r="B1531" s="48">
        <v>5</v>
      </c>
      <c r="C1531" s="13" t="s">
        <v>0</v>
      </c>
      <c r="D1531" s="13" t="s">
        <v>0</v>
      </c>
      <c r="E1531" s="13" t="s">
        <v>0</v>
      </c>
      <c r="F1531" s="13" t="s">
        <v>0</v>
      </c>
      <c r="G1531" s="13" t="s">
        <v>0</v>
      </c>
      <c r="J1531" s="81">
        <v>2027</v>
      </c>
      <c r="K1531" s="81">
        <v>3.3</v>
      </c>
      <c r="L1531" s="81">
        <f>3.3/100+1</f>
        <v>1.0329999999999999</v>
      </c>
    </row>
    <row r="1532" spans="1:12" ht="15.75" thickBot="1" x14ac:dyDescent="0.3">
      <c r="A1532" s="11" t="s">
        <v>7</v>
      </c>
      <c r="B1532" s="48">
        <v>23</v>
      </c>
      <c r="C1532" s="13" t="s">
        <v>0</v>
      </c>
      <c r="D1532" s="13" t="s">
        <v>0</v>
      </c>
      <c r="E1532" s="13" t="s">
        <v>0</v>
      </c>
      <c r="F1532" s="13" t="s">
        <v>0</v>
      </c>
      <c r="G1532" s="13" t="s">
        <v>0</v>
      </c>
      <c r="J1532" s="81">
        <v>2028</v>
      </c>
      <c r="K1532" s="82">
        <v>3</v>
      </c>
      <c r="L1532" s="83">
        <f>3/100+1</f>
        <v>1.03</v>
      </c>
    </row>
    <row r="1533" spans="1:12" ht="15.75" thickBot="1" x14ac:dyDescent="0.3">
      <c r="A1533" s="11" t="s">
        <v>8</v>
      </c>
      <c r="B1533" s="12">
        <v>695</v>
      </c>
      <c r="C1533" s="13" t="s">
        <v>0</v>
      </c>
      <c r="D1533" s="13" t="s">
        <v>0</v>
      </c>
      <c r="E1533" s="13" t="s">
        <v>0</v>
      </c>
      <c r="F1533" s="13" t="s">
        <v>0</v>
      </c>
      <c r="G1533" s="13" t="s">
        <v>0</v>
      </c>
      <c r="J1533" s="81">
        <v>2029</v>
      </c>
      <c r="K1533" s="82">
        <v>3</v>
      </c>
      <c r="L1533" s="83">
        <f>3/100+1</f>
        <v>1.03</v>
      </c>
    </row>
    <row r="1534" spans="1:12" ht="15.75" thickBot="1" x14ac:dyDescent="0.3">
      <c r="A1534" s="11" t="s">
        <v>9</v>
      </c>
      <c r="B1534" s="14" t="s">
        <v>109</v>
      </c>
      <c r="C1534" s="13" t="s">
        <v>0</v>
      </c>
      <c r="D1534" s="13" t="s">
        <v>0</v>
      </c>
      <c r="E1534" s="13" t="s">
        <v>0</v>
      </c>
      <c r="F1534" s="13" t="s">
        <v>0</v>
      </c>
      <c r="G1534" s="13" t="s">
        <v>0</v>
      </c>
    </row>
    <row r="1535" spans="1:12" ht="23.25" thickBot="1" x14ac:dyDescent="0.3">
      <c r="A1535" s="307" t="s">
        <v>10</v>
      </c>
      <c r="B1535" s="13" t="s">
        <v>110</v>
      </c>
      <c r="C1535" s="38">
        <v>50000</v>
      </c>
      <c r="D1535" s="38">
        <f>C1535*L1531</f>
        <v>51649.999999999993</v>
      </c>
      <c r="E1535" s="38">
        <f>D1535*L1532</f>
        <v>53199.499999999993</v>
      </c>
      <c r="F1535" s="38">
        <f>E1535*L1533</f>
        <v>54795.484999999993</v>
      </c>
      <c r="G1535" s="39">
        <f>C1535+D1535+E1535+F1535</f>
        <v>209644.98499999999</v>
      </c>
    </row>
    <row r="1536" spans="1:12" ht="23.25" thickBot="1" x14ac:dyDescent="0.3">
      <c r="A1536" s="309"/>
      <c r="B1536" s="13" t="s">
        <v>114</v>
      </c>
      <c r="C1536" s="38">
        <v>50000</v>
      </c>
      <c r="D1536" s="38">
        <f>C1536*L1531</f>
        <v>51649.999999999993</v>
      </c>
      <c r="E1536" s="38">
        <f>D1536*L1532</f>
        <v>53199.499999999993</v>
      </c>
      <c r="F1536" s="38">
        <f>E1536*L1533</f>
        <v>54795.484999999993</v>
      </c>
      <c r="G1536" s="39">
        <f>C1536+D1536+E1536+F1536</f>
        <v>209644.98499999999</v>
      </c>
    </row>
    <row r="1537" spans="1:7" ht="15.75" thickBot="1" x14ac:dyDescent="0.3">
      <c r="A1537" s="11" t="s">
        <v>18</v>
      </c>
      <c r="B1537" s="12">
        <v>1500</v>
      </c>
      <c r="C1537" s="17"/>
      <c r="D1537" s="17"/>
      <c r="E1537" s="17"/>
      <c r="F1537" s="17"/>
      <c r="G1537" s="17"/>
    </row>
    <row r="1538" spans="1:7" ht="25.5" customHeight="1" thickBot="1" x14ac:dyDescent="0.3">
      <c r="A1538" s="11" t="s">
        <v>11</v>
      </c>
      <c r="B1538" s="337" t="s">
        <v>176</v>
      </c>
      <c r="C1538" s="338"/>
      <c r="D1538" s="338"/>
      <c r="E1538" s="338"/>
      <c r="F1538" s="338"/>
      <c r="G1538" s="339"/>
    </row>
    <row r="1539" spans="1:7" ht="15.75" thickBot="1" x14ac:dyDescent="0.3">
      <c r="A1539" s="11" t="s">
        <v>12</v>
      </c>
      <c r="B1539" s="287" t="s">
        <v>111</v>
      </c>
      <c r="C1539" s="288"/>
      <c r="D1539" s="288"/>
      <c r="E1539" s="288"/>
      <c r="F1539" s="288"/>
      <c r="G1539" s="289"/>
    </row>
    <row r="1540" spans="1:7" ht="15.75" thickBot="1" x14ac:dyDescent="0.3">
      <c r="A1540" s="307" t="s">
        <v>13</v>
      </c>
      <c r="B1540" s="284" t="s">
        <v>27</v>
      </c>
      <c r="C1540" s="285"/>
      <c r="D1540" s="286"/>
      <c r="E1540" s="19" t="s">
        <v>284</v>
      </c>
      <c r="F1540" s="19" t="s">
        <v>29</v>
      </c>
      <c r="G1540" s="111" t="s">
        <v>152</v>
      </c>
    </row>
    <row r="1541" spans="1:7" ht="15.75" thickBot="1" x14ac:dyDescent="0.3">
      <c r="A1541" s="308"/>
      <c r="B1541" s="287" t="s">
        <v>285</v>
      </c>
      <c r="C1541" s="288"/>
      <c r="D1541" s="289"/>
      <c r="E1541" s="19" t="s">
        <v>31</v>
      </c>
      <c r="F1541" s="19" t="s">
        <v>268</v>
      </c>
      <c r="G1541" s="111">
        <v>4000</v>
      </c>
    </row>
    <row r="1542" spans="1:7" ht="15.75" thickBot="1" x14ac:dyDescent="0.3">
      <c r="A1542" s="309"/>
      <c r="B1542" s="287" t="s">
        <v>286</v>
      </c>
      <c r="C1542" s="288"/>
      <c r="D1542" s="289"/>
      <c r="E1542" s="19" t="s">
        <v>31</v>
      </c>
      <c r="F1542" s="19" t="s">
        <v>268</v>
      </c>
      <c r="G1542" s="111">
        <v>0</v>
      </c>
    </row>
    <row r="1543" spans="1:7" ht="15.75" thickBot="1" x14ac:dyDescent="0.3">
      <c r="A1543" s="340" t="s">
        <v>14</v>
      </c>
      <c r="B1543" s="46" t="s">
        <v>112</v>
      </c>
      <c r="C1543" s="43">
        <v>50</v>
      </c>
      <c r="D1543" s="43">
        <v>50</v>
      </c>
      <c r="E1543" s="43">
        <v>50</v>
      </c>
      <c r="F1543" s="43">
        <v>50</v>
      </c>
      <c r="G1543" s="45">
        <v>200</v>
      </c>
    </row>
    <row r="1544" spans="1:7" ht="15.75" thickBot="1" x14ac:dyDescent="0.3">
      <c r="A1544" s="336"/>
      <c r="B1544" s="46" t="s">
        <v>113</v>
      </c>
      <c r="C1544" s="43">
        <v>1</v>
      </c>
      <c r="D1544" s="43">
        <v>0</v>
      </c>
      <c r="E1544" s="43">
        <v>0</v>
      </c>
      <c r="F1544" s="43">
        <v>0</v>
      </c>
      <c r="G1544" s="45">
        <v>1</v>
      </c>
    </row>
    <row r="1545" spans="1:7" ht="23.25" thickBot="1" x14ac:dyDescent="0.3">
      <c r="A1545" s="341"/>
      <c r="B1545" s="13" t="s">
        <v>114</v>
      </c>
      <c r="C1545" s="43"/>
      <c r="D1545" s="43"/>
      <c r="E1545" s="43"/>
      <c r="F1545" s="43"/>
      <c r="G1545" s="45"/>
    </row>
    <row r="1546" spans="1:7" ht="15.75" thickBot="1" x14ac:dyDescent="0.3">
      <c r="A1546" s="24" t="s">
        <v>81</v>
      </c>
      <c r="B1546" s="30" t="s">
        <v>178</v>
      </c>
      <c r="C1546" s="28"/>
      <c r="D1546" s="28"/>
      <c r="E1546" s="28"/>
      <c r="F1546" s="28"/>
      <c r="G1546" s="29"/>
    </row>
    <row r="1547" spans="1:7" ht="15.75" thickBot="1" x14ac:dyDescent="0.3">
      <c r="A1547" s="24" t="s">
        <v>15</v>
      </c>
      <c r="B1547" s="27">
        <v>45657</v>
      </c>
      <c r="C1547" s="28"/>
      <c r="D1547" s="28"/>
      <c r="E1547" s="28"/>
      <c r="F1547" s="28"/>
      <c r="G1547" s="29"/>
    </row>
    <row r="1548" spans="1:7" ht="15.75" thickBot="1" x14ac:dyDescent="0.3">
      <c r="A1548" s="24" t="s">
        <v>16</v>
      </c>
      <c r="B1548" s="30" t="s">
        <v>26</v>
      </c>
      <c r="C1548" s="28"/>
      <c r="D1548" s="28"/>
      <c r="E1548" s="28"/>
      <c r="F1548" s="28"/>
      <c r="G1548" s="29"/>
    </row>
    <row r="1549" spans="1:7" ht="15.75" thickBot="1" x14ac:dyDescent="0.3">
      <c r="A1549" s="24" t="s">
        <v>17</v>
      </c>
      <c r="B1549" s="30" t="s">
        <v>177</v>
      </c>
      <c r="C1549" s="28"/>
      <c r="D1549" s="28"/>
      <c r="E1549" s="28"/>
      <c r="F1549" s="28"/>
      <c r="G1549" s="29"/>
    </row>
    <row r="1552" spans="1:7" ht="62.25" customHeight="1" x14ac:dyDescent="0.25">
      <c r="A1552" s="311" t="s">
        <v>19</v>
      </c>
      <c r="B1552" s="311"/>
      <c r="C1552" s="311"/>
      <c r="D1552" s="311"/>
      <c r="E1552" s="311"/>
      <c r="F1552" s="311"/>
      <c r="G1552" s="311"/>
    </row>
    <row r="1553" spans="1:12" ht="15.75" thickBot="1" x14ac:dyDescent="0.3">
      <c r="A1553" s="1"/>
      <c r="B1553" s="1"/>
      <c r="C1553" s="1"/>
      <c r="D1553" s="1"/>
      <c r="E1553" s="1"/>
      <c r="F1553" s="1"/>
      <c r="G1553" s="1"/>
    </row>
    <row r="1554" spans="1:12" ht="15.75" thickBot="1" x14ac:dyDescent="0.3">
      <c r="A1554" s="334" t="s">
        <v>1</v>
      </c>
      <c r="B1554" s="334" t="s">
        <v>2</v>
      </c>
      <c r="C1554" s="330" t="s">
        <v>3</v>
      </c>
      <c r="D1554" s="331"/>
      <c r="E1554" s="331"/>
      <c r="F1554" s="331"/>
      <c r="G1554" s="332"/>
      <c r="J1554" s="79" t="s">
        <v>179</v>
      </c>
      <c r="K1554" s="328" t="s">
        <v>180</v>
      </c>
      <c r="L1554" s="328" t="s">
        <v>31</v>
      </c>
    </row>
    <row r="1555" spans="1:12" ht="15.75" thickBot="1" x14ac:dyDescent="0.3">
      <c r="A1555" s="335"/>
      <c r="B1555" s="335"/>
      <c r="C1555" s="10">
        <v>2026</v>
      </c>
      <c r="D1555" s="10">
        <v>2027</v>
      </c>
      <c r="E1555" s="10">
        <v>2028</v>
      </c>
      <c r="F1555" s="10">
        <v>2029</v>
      </c>
      <c r="G1555" s="10" t="s">
        <v>4</v>
      </c>
      <c r="J1555" s="80" t="s">
        <v>181</v>
      </c>
      <c r="K1555" s="329"/>
      <c r="L1555" s="329"/>
    </row>
    <row r="1556" spans="1:12" ht="15.75" thickBot="1" x14ac:dyDescent="0.3">
      <c r="A1556" s="11" t="s">
        <v>5</v>
      </c>
      <c r="B1556" s="12">
        <v>6</v>
      </c>
      <c r="C1556" s="13" t="s">
        <v>0</v>
      </c>
      <c r="D1556" s="13" t="s">
        <v>0</v>
      </c>
      <c r="E1556" s="13" t="s">
        <v>0</v>
      </c>
      <c r="F1556" s="13" t="s">
        <v>0</v>
      </c>
      <c r="G1556" s="13" t="s">
        <v>0</v>
      </c>
      <c r="J1556" s="81">
        <v>2026</v>
      </c>
      <c r="K1556" s="81">
        <v>3.64</v>
      </c>
      <c r="L1556" s="81">
        <f>3.64/100+1</f>
        <v>1.0364</v>
      </c>
    </row>
    <row r="1557" spans="1:12" ht="15.75" thickBot="1" x14ac:dyDescent="0.3">
      <c r="A1557" s="11" t="s">
        <v>6</v>
      </c>
      <c r="B1557" s="12">
        <v>2</v>
      </c>
      <c r="C1557" s="13" t="s">
        <v>0</v>
      </c>
      <c r="D1557" s="13" t="s">
        <v>0</v>
      </c>
      <c r="E1557" s="13" t="s">
        <v>0</v>
      </c>
      <c r="F1557" s="13" t="s">
        <v>0</v>
      </c>
      <c r="G1557" s="13" t="s">
        <v>0</v>
      </c>
      <c r="J1557" s="81">
        <v>2027</v>
      </c>
      <c r="K1557" s="81">
        <v>3.3</v>
      </c>
      <c r="L1557" s="81">
        <f>3.3/100+1</f>
        <v>1.0329999999999999</v>
      </c>
    </row>
    <row r="1558" spans="1:12" ht="15.75" thickBot="1" x14ac:dyDescent="0.3">
      <c r="A1558" s="11" t="s">
        <v>7</v>
      </c>
      <c r="B1558" s="12">
        <v>20</v>
      </c>
      <c r="C1558" s="13" t="s">
        <v>0</v>
      </c>
      <c r="D1558" s="13" t="s">
        <v>0</v>
      </c>
      <c r="E1558" s="13" t="s">
        <v>0</v>
      </c>
      <c r="F1558" s="13" t="s">
        <v>0</v>
      </c>
      <c r="G1558" s="13" t="s">
        <v>0</v>
      </c>
      <c r="J1558" s="81">
        <v>2028</v>
      </c>
      <c r="K1558" s="82">
        <v>3</v>
      </c>
      <c r="L1558" s="83">
        <f>3/100+1</f>
        <v>1.03</v>
      </c>
    </row>
    <row r="1559" spans="1:12" ht="15.75" thickBot="1" x14ac:dyDescent="0.3">
      <c r="A1559" s="11" t="s">
        <v>8</v>
      </c>
      <c r="B1559" s="12">
        <v>604</v>
      </c>
      <c r="C1559" s="13" t="s">
        <v>0</v>
      </c>
      <c r="D1559" s="13" t="s">
        <v>0</v>
      </c>
      <c r="E1559" s="13" t="s">
        <v>0</v>
      </c>
      <c r="F1559" s="13" t="s">
        <v>0</v>
      </c>
      <c r="G1559" s="13" t="s">
        <v>0</v>
      </c>
      <c r="J1559" s="81">
        <v>2029</v>
      </c>
      <c r="K1559" s="82">
        <v>3</v>
      </c>
      <c r="L1559" s="83">
        <f>3/100+1</f>
        <v>1.03</v>
      </c>
    </row>
    <row r="1560" spans="1:12" ht="15.75" thickBot="1" x14ac:dyDescent="0.3">
      <c r="A1560" s="11" t="s">
        <v>9</v>
      </c>
      <c r="B1560" s="14" t="s">
        <v>115</v>
      </c>
      <c r="C1560" s="13" t="s">
        <v>0</v>
      </c>
      <c r="D1560" s="13" t="s">
        <v>0</v>
      </c>
      <c r="E1560" s="13" t="s">
        <v>0</v>
      </c>
      <c r="F1560" s="13" t="s">
        <v>0</v>
      </c>
      <c r="G1560" s="13" t="s">
        <v>0</v>
      </c>
    </row>
    <row r="1561" spans="1:12" ht="15.75" thickBot="1" x14ac:dyDescent="0.3">
      <c r="A1561" s="57" t="s">
        <v>10</v>
      </c>
      <c r="B1561" s="42" t="s">
        <v>116</v>
      </c>
      <c r="C1561" s="38">
        <v>79128.41</v>
      </c>
      <c r="D1561" s="38">
        <v>81739.679999999993</v>
      </c>
      <c r="E1561" s="38">
        <v>84191.88</v>
      </c>
      <c r="F1561" s="38">
        <v>86717.67</v>
      </c>
      <c r="G1561" s="39">
        <f>C1561+D1561+E1561+F1561</f>
        <v>331777.64</v>
      </c>
    </row>
    <row r="1562" spans="1:12" ht="15.75" thickBot="1" x14ac:dyDescent="0.3">
      <c r="A1562" s="11" t="s">
        <v>18</v>
      </c>
      <c r="B1562" s="12">
        <v>1500</v>
      </c>
      <c r="C1562" s="17"/>
      <c r="D1562" s="17"/>
      <c r="E1562" s="17"/>
      <c r="F1562" s="17"/>
      <c r="G1562" s="17"/>
    </row>
    <row r="1563" spans="1:12" ht="36.75" customHeight="1" thickBot="1" x14ac:dyDescent="0.3">
      <c r="A1563" s="11" t="s">
        <v>11</v>
      </c>
      <c r="B1563" s="337" t="s">
        <v>117</v>
      </c>
      <c r="C1563" s="338"/>
      <c r="D1563" s="338"/>
      <c r="E1563" s="338"/>
      <c r="F1563" s="338"/>
      <c r="G1563" s="339"/>
    </row>
    <row r="1564" spans="1:12" ht="15.75" customHeight="1" thickBot="1" x14ac:dyDescent="0.3">
      <c r="A1564" s="11" t="s">
        <v>12</v>
      </c>
      <c r="B1564" s="287" t="s">
        <v>118</v>
      </c>
      <c r="C1564" s="288"/>
      <c r="D1564" s="288"/>
      <c r="E1564" s="288"/>
      <c r="F1564" s="288"/>
      <c r="G1564" s="289"/>
    </row>
    <row r="1565" spans="1:12" ht="15.75" thickBot="1" x14ac:dyDescent="0.3">
      <c r="A1565" s="307" t="s">
        <v>13</v>
      </c>
      <c r="B1565" s="284" t="s">
        <v>27</v>
      </c>
      <c r="C1565" s="285"/>
      <c r="D1565" s="286"/>
      <c r="E1565" s="111" t="s">
        <v>265</v>
      </c>
      <c r="F1565" s="108" t="s">
        <v>29</v>
      </c>
      <c r="G1565" s="19" t="s">
        <v>152</v>
      </c>
    </row>
    <row r="1566" spans="1:12" ht="15.75" thickBot="1" x14ac:dyDescent="0.3">
      <c r="A1566" s="308"/>
      <c r="B1566" s="287" t="s">
        <v>287</v>
      </c>
      <c r="C1566" s="288"/>
      <c r="D1566" s="289"/>
      <c r="E1566" s="111" t="s">
        <v>31</v>
      </c>
      <c r="F1566" s="19" t="s">
        <v>268</v>
      </c>
      <c r="G1566" s="19">
        <v>50</v>
      </c>
    </row>
    <row r="1567" spans="1:12" ht="15.75" thickBot="1" x14ac:dyDescent="0.3">
      <c r="A1567" s="309"/>
      <c r="B1567" s="287" t="s">
        <v>288</v>
      </c>
      <c r="C1567" s="288"/>
      <c r="D1567" s="289"/>
      <c r="E1567" s="111" t="s">
        <v>31</v>
      </c>
      <c r="F1567" s="19" t="s">
        <v>268</v>
      </c>
      <c r="G1567" s="19">
        <v>200</v>
      </c>
    </row>
    <row r="1568" spans="1:12" ht="23.25" thickBot="1" x14ac:dyDescent="0.3">
      <c r="A1568" s="340" t="s">
        <v>14</v>
      </c>
      <c r="B1568" s="13" t="s">
        <v>119</v>
      </c>
      <c r="C1568" s="43">
        <v>50</v>
      </c>
      <c r="D1568" s="43">
        <v>50</v>
      </c>
      <c r="E1568" s="43">
        <v>50</v>
      </c>
      <c r="F1568" s="43">
        <v>50</v>
      </c>
      <c r="G1568" s="45">
        <v>200</v>
      </c>
      <c r="K1568" s="49"/>
    </row>
    <row r="1569" spans="1:12" ht="23.25" thickBot="1" x14ac:dyDescent="0.3">
      <c r="A1569" s="336"/>
      <c r="B1569" s="13" t="s">
        <v>120</v>
      </c>
      <c r="C1569" s="43">
        <v>5</v>
      </c>
      <c r="D1569" s="43">
        <v>5</v>
      </c>
      <c r="E1569" s="43">
        <v>5</v>
      </c>
      <c r="F1569" s="43">
        <v>5</v>
      </c>
      <c r="G1569" s="45">
        <v>20</v>
      </c>
    </row>
    <row r="1570" spans="1:12" ht="15.75" thickBot="1" x14ac:dyDescent="0.3">
      <c r="A1570" s="336"/>
      <c r="B1570" s="46" t="s">
        <v>121</v>
      </c>
      <c r="C1570" s="43">
        <v>2</v>
      </c>
      <c r="D1570" s="43">
        <v>2</v>
      </c>
      <c r="E1570" s="43">
        <v>2</v>
      </c>
      <c r="F1570" s="43">
        <v>2</v>
      </c>
      <c r="G1570" s="45">
        <v>8</v>
      </c>
    </row>
    <row r="1571" spans="1:12" ht="15.75" thickBot="1" x14ac:dyDescent="0.3">
      <c r="A1571" s="336"/>
      <c r="B1571" s="46" t="s">
        <v>122</v>
      </c>
      <c r="C1571" s="43">
        <v>2</v>
      </c>
      <c r="D1571" s="43">
        <v>2</v>
      </c>
      <c r="E1571" s="43">
        <v>2</v>
      </c>
      <c r="F1571" s="43">
        <v>2</v>
      </c>
      <c r="G1571" s="45">
        <v>8</v>
      </c>
    </row>
    <row r="1572" spans="1:12" ht="29.25" customHeight="1" thickBot="1" x14ac:dyDescent="0.3">
      <c r="A1572" s="341"/>
      <c r="B1572" s="13" t="s">
        <v>125</v>
      </c>
      <c r="C1572" s="46"/>
      <c r="D1572" s="46"/>
      <c r="E1572" s="46"/>
      <c r="F1572" s="46"/>
      <c r="G1572" s="47"/>
    </row>
    <row r="1573" spans="1:12" ht="15.75" thickBot="1" x14ac:dyDescent="0.3">
      <c r="A1573" s="24" t="s">
        <v>81</v>
      </c>
      <c r="B1573" s="30" t="s">
        <v>123</v>
      </c>
      <c r="C1573" s="28"/>
      <c r="D1573" s="28"/>
      <c r="E1573" s="28"/>
      <c r="F1573" s="28"/>
      <c r="G1573" s="29"/>
    </row>
    <row r="1574" spans="1:12" ht="15.75" thickBot="1" x14ac:dyDescent="0.3">
      <c r="A1574" s="24" t="s">
        <v>15</v>
      </c>
      <c r="B1574" s="27">
        <v>45657</v>
      </c>
      <c r="C1574" s="28"/>
      <c r="D1574" s="28"/>
      <c r="E1574" s="28"/>
      <c r="F1574" s="28"/>
      <c r="G1574" s="29"/>
    </row>
    <row r="1575" spans="1:12" ht="15.75" thickBot="1" x14ac:dyDescent="0.3">
      <c r="A1575" s="24" t="s">
        <v>16</v>
      </c>
      <c r="B1575" s="30" t="s">
        <v>26</v>
      </c>
      <c r="C1575" s="28"/>
      <c r="D1575" s="28"/>
      <c r="E1575" s="28"/>
      <c r="F1575" s="28"/>
      <c r="G1575" s="29"/>
    </row>
    <row r="1576" spans="1:12" ht="15.75" thickBot="1" x14ac:dyDescent="0.3">
      <c r="A1576" s="24" t="s">
        <v>17</v>
      </c>
      <c r="B1576" s="30" t="s">
        <v>124</v>
      </c>
      <c r="C1576" s="28"/>
      <c r="D1576" s="28"/>
      <c r="E1576" s="28"/>
      <c r="F1576" s="28"/>
      <c r="G1576" s="29"/>
    </row>
    <row r="1577" spans="1:12" ht="68.25" customHeight="1" x14ac:dyDescent="0.25">
      <c r="A1577" s="293" t="s">
        <v>19</v>
      </c>
      <c r="B1577" s="293"/>
      <c r="C1577" s="293"/>
      <c r="D1577" s="293"/>
      <c r="E1577" s="293"/>
      <c r="F1577" s="293"/>
      <c r="G1577" s="293"/>
    </row>
    <row r="1578" spans="1:12" ht="15.75" thickBot="1" x14ac:dyDescent="0.3">
      <c r="A1578" s="51"/>
      <c r="B1578" s="51"/>
      <c r="C1578" s="51"/>
      <c r="D1578" s="51"/>
      <c r="E1578" s="51"/>
      <c r="F1578" s="51"/>
      <c r="G1578" s="51"/>
      <c r="J1578" s="79" t="s">
        <v>179</v>
      </c>
      <c r="K1578" s="328" t="s">
        <v>180</v>
      </c>
      <c r="L1578" s="328" t="s">
        <v>31</v>
      </c>
    </row>
    <row r="1579" spans="1:12" ht="15.75" thickBot="1" x14ac:dyDescent="0.3">
      <c r="A1579" s="334" t="s">
        <v>1</v>
      </c>
      <c r="B1579" s="334" t="s">
        <v>2</v>
      </c>
      <c r="C1579" s="330" t="s">
        <v>3</v>
      </c>
      <c r="D1579" s="331"/>
      <c r="E1579" s="331"/>
      <c r="F1579" s="331"/>
      <c r="G1579" s="332"/>
      <c r="J1579" s="80" t="s">
        <v>181</v>
      </c>
      <c r="K1579" s="329"/>
      <c r="L1579" s="329"/>
    </row>
    <row r="1580" spans="1:12" ht="15.75" thickBot="1" x14ac:dyDescent="0.3">
      <c r="A1580" s="335"/>
      <c r="B1580" s="335"/>
      <c r="C1580" s="10">
        <v>2026</v>
      </c>
      <c r="D1580" s="10">
        <v>2027</v>
      </c>
      <c r="E1580" s="10">
        <v>2028</v>
      </c>
      <c r="F1580" s="10">
        <v>2029</v>
      </c>
      <c r="G1580" s="10" t="s">
        <v>4</v>
      </c>
      <c r="J1580" s="81">
        <v>2026</v>
      </c>
      <c r="K1580" s="81">
        <v>3.64</v>
      </c>
      <c r="L1580" s="81">
        <f>3.64/100+1</f>
        <v>1.0364</v>
      </c>
    </row>
    <row r="1581" spans="1:12" ht="15.75" thickBot="1" x14ac:dyDescent="0.3">
      <c r="A1581" s="11" t="s">
        <v>5</v>
      </c>
      <c r="B1581" s="12">
        <v>7</v>
      </c>
      <c r="C1581" s="13" t="s">
        <v>0</v>
      </c>
      <c r="D1581" s="13" t="s">
        <v>0</v>
      </c>
      <c r="E1581" s="13" t="s">
        <v>0</v>
      </c>
      <c r="F1581" s="13" t="s">
        <v>0</v>
      </c>
      <c r="G1581" s="13" t="s">
        <v>0</v>
      </c>
      <c r="J1581" s="81">
        <v>2027</v>
      </c>
      <c r="K1581" s="81">
        <v>3.3</v>
      </c>
      <c r="L1581" s="81">
        <f>3.3/100+1</f>
        <v>1.0329999999999999</v>
      </c>
    </row>
    <row r="1582" spans="1:12" ht="15.75" thickBot="1" x14ac:dyDescent="0.3">
      <c r="A1582" s="11" t="s">
        <v>6</v>
      </c>
      <c r="B1582" s="12">
        <v>1</v>
      </c>
      <c r="C1582" s="13" t="s">
        <v>0</v>
      </c>
      <c r="D1582" s="13" t="s">
        <v>0</v>
      </c>
      <c r="E1582" s="13" t="s">
        <v>0</v>
      </c>
      <c r="F1582" s="13" t="s">
        <v>0</v>
      </c>
      <c r="G1582" s="13" t="s">
        <v>0</v>
      </c>
      <c r="J1582" s="81">
        <v>2028</v>
      </c>
      <c r="K1582" s="82">
        <v>3</v>
      </c>
      <c r="L1582" s="83">
        <f>3/100+1</f>
        <v>1.03</v>
      </c>
    </row>
    <row r="1583" spans="1:12" ht="15.75" thickBot="1" x14ac:dyDescent="0.3">
      <c r="A1583" s="11" t="s">
        <v>7</v>
      </c>
      <c r="B1583" s="12">
        <v>15</v>
      </c>
      <c r="C1583" s="13" t="s">
        <v>0</v>
      </c>
      <c r="D1583" s="13" t="s">
        <v>0</v>
      </c>
      <c r="E1583" s="13" t="s">
        <v>0</v>
      </c>
      <c r="F1583" s="13" t="s">
        <v>0</v>
      </c>
      <c r="G1583" s="13" t="s">
        <v>0</v>
      </c>
      <c r="J1583" s="81">
        <v>2029</v>
      </c>
      <c r="K1583" s="82">
        <v>3</v>
      </c>
      <c r="L1583" s="83">
        <f>3/100+1</f>
        <v>1.03</v>
      </c>
    </row>
    <row r="1584" spans="1:12" ht="15.75" thickBot="1" x14ac:dyDescent="0.3">
      <c r="A1584" s="11" t="s">
        <v>8</v>
      </c>
      <c r="B1584" s="12">
        <v>451</v>
      </c>
      <c r="C1584" s="13" t="s">
        <v>0</v>
      </c>
      <c r="D1584" s="13" t="s">
        <v>0</v>
      </c>
      <c r="E1584" s="13" t="s">
        <v>0</v>
      </c>
      <c r="F1584" s="13" t="s">
        <v>0</v>
      </c>
      <c r="G1584" s="13" t="s">
        <v>0</v>
      </c>
    </row>
    <row r="1585" spans="1:13" ht="15.75" thickBot="1" x14ac:dyDescent="0.3">
      <c r="A1585" s="52" t="s">
        <v>9</v>
      </c>
      <c r="B1585" s="14" t="s">
        <v>129</v>
      </c>
      <c r="C1585" s="13" t="s">
        <v>0</v>
      </c>
      <c r="D1585" s="13" t="s">
        <v>0</v>
      </c>
      <c r="E1585" s="13" t="s">
        <v>0</v>
      </c>
      <c r="F1585" s="13" t="s">
        <v>0</v>
      </c>
      <c r="G1585" s="13" t="s">
        <v>0</v>
      </c>
    </row>
    <row r="1586" spans="1:13" ht="15.75" thickBot="1" x14ac:dyDescent="0.3">
      <c r="A1586" s="307" t="s">
        <v>10</v>
      </c>
      <c r="B1586" s="13" t="s">
        <v>130</v>
      </c>
      <c r="C1586" s="53">
        <v>70000</v>
      </c>
      <c r="D1586" s="53">
        <f>C1586*L1581</f>
        <v>72310</v>
      </c>
      <c r="E1586" s="53">
        <f>D1586*L1582</f>
        <v>74479.3</v>
      </c>
      <c r="F1586" s="53">
        <f>E1586*L1583</f>
        <v>76713.679000000004</v>
      </c>
      <c r="G1586" s="84">
        <f>C1586+D1586+E1586+F1586</f>
        <v>293502.97899999999</v>
      </c>
      <c r="J1586" s="49">
        <f>C1586+C1587+C1589+C1592+C1593+C1642+C1643+C1644+C1647</f>
        <v>3895130.3</v>
      </c>
      <c r="K1586" s="49">
        <f>D1586+D1587+D1589+D1592+D1593+D1642+D1643+D1644+D1647</f>
        <v>4023669.6498999996</v>
      </c>
      <c r="L1586" s="49">
        <f t="shared" ref="L1586:M1586" si="5">E1586+E1587+E1589+E1592+E1593+E1642+E1643+E1644+E1647</f>
        <v>4144379.7478969996</v>
      </c>
      <c r="M1586" s="49">
        <f t="shared" si="5"/>
        <v>4268711.1851339098</v>
      </c>
    </row>
    <row r="1587" spans="1:13" ht="15.75" thickBot="1" x14ac:dyDescent="0.3">
      <c r="A1587" s="309"/>
      <c r="B1587" s="13" t="s">
        <v>131</v>
      </c>
      <c r="C1587" s="53">
        <v>200000</v>
      </c>
      <c r="D1587" s="53">
        <f>C1587*L1581</f>
        <v>206599.99999999997</v>
      </c>
      <c r="E1587" s="53">
        <f>D1587*L1582</f>
        <v>212797.99999999997</v>
      </c>
      <c r="F1587" s="53">
        <f>E1587*L1583</f>
        <v>219181.93999999997</v>
      </c>
      <c r="G1587" s="84">
        <f>C1587+D1587+E1587+F1587</f>
        <v>838579.94</v>
      </c>
    </row>
    <row r="1588" spans="1:13" ht="15.75" thickBot="1" x14ac:dyDescent="0.3">
      <c r="A1588" s="54" t="s">
        <v>8</v>
      </c>
      <c r="B1588" s="12">
        <v>452</v>
      </c>
      <c r="C1588" s="13"/>
      <c r="D1588" s="13"/>
      <c r="E1588" s="13"/>
      <c r="F1588" s="13"/>
      <c r="G1588" s="85"/>
    </row>
    <row r="1589" spans="1:13" ht="15.75" thickBot="1" x14ac:dyDescent="0.3">
      <c r="A1589" s="16"/>
      <c r="B1589" s="13" t="s">
        <v>132</v>
      </c>
      <c r="C1589" s="38">
        <v>100000</v>
      </c>
      <c r="D1589" s="38">
        <f>C1589*L1581</f>
        <v>103299.99999999999</v>
      </c>
      <c r="E1589" s="38">
        <f>D1589*L1582</f>
        <v>106398.99999999999</v>
      </c>
      <c r="F1589" s="38">
        <f>E1589*L1583</f>
        <v>109590.96999999999</v>
      </c>
      <c r="G1589" s="39">
        <f>C1589+D1589+E1589+F1589</f>
        <v>419289.97</v>
      </c>
    </row>
    <row r="1590" spans="1:13" ht="15.75" thickBot="1" x14ac:dyDescent="0.3">
      <c r="A1590" s="54" t="s">
        <v>7</v>
      </c>
      <c r="B1590" s="12">
        <v>25</v>
      </c>
      <c r="C1590" s="13"/>
      <c r="D1590" s="13"/>
      <c r="E1590" s="13"/>
      <c r="F1590" s="13"/>
      <c r="G1590" s="85"/>
    </row>
    <row r="1591" spans="1:13" ht="15.75" thickBot="1" x14ac:dyDescent="0.3">
      <c r="A1591" s="54" t="s">
        <v>8</v>
      </c>
      <c r="B1591" s="12">
        <v>752</v>
      </c>
      <c r="C1591" s="13"/>
      <c r="D1591" s="13"/>
      <c r="E1591" s="13"/>
      <c r="F1591" s="13"/>
      <c r="G1591" s="85"/>
    </row>
    <row r="1592" spans="1:13" ht="15.75" thickBot="1" x14ac:dyDescent="0.3">
      <c r="A1592" s="16"/>
      <c r="B1592" s="13" t="s">
        <v>133</v>
      </c>
      <c r="C1592" s="38">
        <v>200000</v>
      </c>
      <c r="D1592" s="38">
        <f>C1592*L1581</f>
        <v>206599.99999999997</v>
      </c>
      <c r="E1592" s="38">
        <f>D1592*L1582</f>
        <v>212797.99999999997</v>
      </c>
      <c r="F1592" s="38">
        <f>E1592*L1583</f>
        <v>219181.93999999997</v>
      </c>
      <c r="G1592" s="39">
        <f>C1592+D1592+E1592+F1592</f>
        <v>838579.94</v>
      </c>
    </row>
    <row r="1593" spans="1:13" ht="15.75" thickBot="1" x14ac:dyDescent="0.3">
      <c r="A1593" s="16"/>
      <c r="B1593" s="12" t="s">
        <v>134</v>
      </c>
      <c r="C1593" s="38">
        <v>20000</v>
      </c>
      <c r="D1593" s="38">
        <f>C1593*L1581</f>
        <v>20660</v>
      </c>
      <c r="E1593" s="38">
        <f>D1593*L1582</f>
        <v>21279.8</v>
      </c>
      <c r="F1593" s="38">
        <f>E1593*L1583</f>
        <v>21918.194</v>
      </c>
      <c r="G1593" s="39">
        <f>C1593+D1593+E1593+F1593</f>
        <v>83857.994000000006</v>
      </c>
    </row>
    <row r="1594" spans="1:13" ht="15.75" thickBot="1" x14ac:dyDescent="0.3">
      <c r="A1594" s="11" t="s">
        <v>18</v>
      </c>
      <c r="B1594" s="12">
        <v>1500</v>
      </c>
      <c r="C1594" s="17"/>
      <c r="D1594" s="17"/>
      <c r="E1594" s="17"/>
      <c r="F1594" s="17"/>
      <c r="G1594" s="86"/>
    </row>
    <row r="1595" spans="1:13" ht="27" customHeight="1" thickBot="1" x14ac:dyDescent="0.3">
      <c r="A1595" s="55" t="s">
        <v>11</v>
      </c>
      <c r="B1595" s="287" t="s">
        <v>135</v>
      </c>
      <c r="C1595" s="288"/>
      <c r="D1595" s="288"/>
      <c r="E1595" s="288"/>
      <c r="F1595" s="288"/>
      <c r="G1595" s="289"/>
    </row>
    <row r="1596" spans="1:13" ht="15.75" thickBot="1" x14ac:dyDescent="0.3">
      <c r="A1596" s="56" t="s">
        <v>12</v>
      </c>
      <c r="B1596" s="333" t="s">
        <v>136</v>
      </c>
      <c r="C1596" s="288"/>
      <c r="D1596" s="288"/>
      <c r="E1596" s="288"/>
      <c r="F1596" s="288"/>
      <c r="G1596" s="289"/>
    </row>
    <row r="1597" spans="1:13" ht="15.75" thickBot="1" x14ac:dyDescent="0.3">
      <c r="A1597" s="57"/>
      <c r="B1597" s="18" t="s">
        <v>27</v>
      </c>
      <c r="C1597" s="19" t="s">
        <v>28</v>
      </c>
      <c r="D1597" s="19" t="s">
        <v>29</v>
      </c>
      <c r="E1597" s="284" t="s">
        <v>30</v>
      </c>
      <c r="F1597" s="285"/>
      <c r="G1597" s="286"/>
    </row>
    <row r="1598" spans="1:13" ht="23.25" thickBot="1" x14ac:dyDescent="0.3">
      <c r="A1598" s="307" t="s">
        <v>13</v>
      </c>
      <c r="B1598" s="18" t="s">
        <v>172</v>
      </c>
      <c r="C1598" s="19" t="s">
        <v>31</v>
      </c>
      <c r="D1598" s="22">
        <v>45657</v>
      </c>
      <c r="E1598" s="284">
        <v>2</v>
      </c>
      <c r="F1598" s="285"/>
      <c r="G1598" s="286"/>
    </row>
    <row r="1599" spans="1:13" ht="23.25" thickBot="1" x14ac:dyDescent="0.3">
      <c r="A1599" s="308"/>
      <c r="B1599" s="18" t="s">
        <v>173</v>
      </c>
      <c r="C1599" s="19" t="s">
        <v>31</v>
      </c>
      <c r="D1599" s="22">
        <v>45657</v>
      </c>
      <c r="E1599" s="284">
        <v>1</v>
      </c>
      <c r="F1599" s="285"/>
      <c r="G1599" s="286"/>
    </row>
    <row r="1600" spans="1:13" ht="23.25" thickBot="1" x14ac:dyDescent="0.3">
      <c r="A1600" s="308"/>
      <c r="B1600" s="18" t="s">
        <v>174</v>
      </c>
      <c r="C1600" s="19" t="s">
        <v>31</v>
      </c>
      <c r="D1600" s="22">
        <v>45657</v>
      </c>
      <c r="E1600" s="284">
        <v>152</v>
      </c>
      <c r="F1600" s="285"/>
      <c r="G1600" s="286"/>
    </row>
    <row r="1601" spans="1:7" ht="15.75" thickBot="1" x14ac:dyDescent="0.3">
      <c r="A1601" s="309"/>
      <c r="B1601" s="18" t="s">
        <v>175</v>
      </c>
      <c r="C1601" s="19" t="s">
        <v>31</v>
      </c>
      <c r="D1601" s="22">
        <v>45657</v>
      </c>
      <c r="E1601" s="284">
        <v>2</v>
      </c>
      <c r="F1601" s="285"/>
      <c r="G1601" s="286"/>
    </row>
    <row r="1602" spans="1:7" ht="15.75" thickBot="1" x14ac:dyDescent="0.3">
      <c r="A1602" s="340" t="s">
        <v>14</v>
      </c>
      <c r="B1602" s="13" t="s">
        <v>137</v>
      </c>
      <c r="C1602" s="46" t="s">
        <v>0</v>
      </c>
      <c r="D1602" s="46" t="s">
        <v>0</v>
      </c>
      <c r="E1602" s="46" t="s">
        <v>0</v>
      </c>
      <c r="F1602" s="25" t="s">
        <v>0</v>
      </c>
      <c r="G1602" s="72" t="s">
        <v>0</v>
      </c>
    </row>
    <row r="1603" spans="1:7" ht="23.25" thickBot="1" x14ac:dyDescent="0.3">
      <c r="A1603" s="336"/>
      <c r="B1603" s="13" t="s">
        <v>138</v>
      </c>
      <c r="C1603" s="43">
        <v>3</v>
      </c>
      <c r="D1603" s="43">
        <v>3</v>
      </c>
      <c r="E1603" s="43">
        <v>3</v>
      </c>
      <c r="F1603" s="69">
        <v>3</v>
      </c>
      <c r="G1603" s="75">
        <v>12</v>
      </c>
    </row>
    <row r="1604" spans="1:7" ht="15.75" thickBot="1" x14ac:dyDescent="0.3">
      <c r="A1604" s="336"/>
      <c r="B1604" s="13" t="s">
        <v>139</v>
      </c>
      <c r="C1604" s="43"/>
      <c r="D1604" s="43"/>
      <c r="E1604" s="43"/>
      <c r="F1604" s="69"/>
      <c r="G1604" s="73"/>
    </row>
    <row r="1605" spans="1:7" ht="15.75" thickBot="1" x14ac:dyDescent="0.3">
      <c r="A1605" s="336"/>
      <c r="B1605" s="13" t="s">
        <v>140</v>
      </c>
      <c r="C1605" s="43"/>
      <c r="D1605" s="43"/>
      <c r="E1605" s="43"/>
      <c r="F1605" s="69"/>
      <c r="G1605" s="73"/>
    </row>
    <row r="1606" spans="1:7" ht="23.25" thickBot="1" x14ac:dyDescent="0.3">
      <c r="A1606" s="341"/>
      <c r="B1606" s="20" t="s">
        <v>37</v>
      </c>
      <c r="C1606" s="58"/>
      <c r="D1606" s="58"/>
      <c r="E1606" s="58"/>
      <c r="F1606" s="70"/>
      <c r="G1606" s="74"/>
    </row>
    <row r="1607" spans="1:7" ht="15.75" thickBot="1" x14ac:dyDescent="0.3">
      <c r="A1607" s="24" t="s">
        <v>81</v>
      </c>
      <c r="B1607" s="30" t="s">
        <v>31</v>
      </c>
      <c r="C1607" s="28"/>
      <c r="D1607" s="28"/>
      <c r="E1607" s="28"/>
      <c r="F1607" s="28"/>
      <c r="G1607" s="71"/>
    </row>
    <row r="1608" spans="1:7" ht="15.75" thickBot="1" x14ac:dyDescent="0.3">
      <c r="A1608" s="24" t="s">
        <v>15</v>
      </c>
      <c r="B1608" s="30" t="s">
        <v>141</v>
      </c>
      <c r="C1608" s="28"/>
      <c r="D1608" s="28"/>
      <c r="E1608" s="28"/>
      <c r="F1608" s="28"/>
      <c r="G1608" s="29"/>
    </row>
    <row r="1609" spans="1:7" ht="15.75" thickBot="1" x14ac:dyDescent="0.3">
      <c r="A1609" s="24" t="s">
        <v>16</v>
      </c>
      <c r="B1609" s="30" t="s">
        <v>26</v>
      </c>
      <c r="C1609" s="28"/>
      <c r="D1609" s="28"/>
      <c r="E1609" s="28"/>
      <c r="F1609" s="28"/>
      <c r="G1609" s="29"/>
    </row>
    <row r="1610" spans="1:7" ht="15.75" thickBot="1" x14ac:dyDescent="0.3">
      <c r="A1610" s="24" t="s">
        <v>17</v>
      </c>
      <c r="B1610" s="30" t="s">
        <v>142</v>
      </c>
      <c r="C1610" s="28"/>
      <c r="D1610" s="28"/>
      <c r="E1610" s="28"/>
      <c r="F1610" s="28"/>
      <c r="G1610" s="29"/>
    </row>
    <row r="1633" spans="1:12" ht="70.5" customHeight="1" x14ac:dyDescent="0.25">
      <c r="A1633" s="311" t="s">
        <v>19</v>
      </c>
      <c r="B1633" s="311"/>
      <c r="C1633" s="311"/>
      <c r="D1633" s="311"/>
      <c r="E1633" s="311"/>
      <c r="F1633" s="311"/>
      <c r="G1633" s="311"/>
    </row>
    <row r="1634" spans="1:12" ht="15.75" customHeight="1" thickBot="1" x14ac:dyDescent="0.3">
      <c r="A1634" s="51"/>
      <c r="B1634" s="51"/>
      <c r="C1634" s="51"/>
      <c r="D1634" s="51"/>
      <c r="E1634" s="51"/>
      <c r="F1634" s="51"/>
      <c r="G1634" s="51"/>
    </row>
    <row r="1635" spans="1:12" ht="15.75" customHeight="1" thickBot="1" x14ac:dyDescent="0.3">
      <c r="A1635" s="334" t="s">
        <v>1</v>
      </c>
      <c r="B1635" s="334" t="s">
        <v>2</v>
      </c>
      <c r="C1635" s="330" t="s">
        <v>3</v>
      </c>
      <c r="D1635" s="331"/>
      <c r="E1635" s="331"/>
      <c r="F1635" s="331"/>
      <c r="G1635" s="332"/>
      <c r="J1635" s="79" t="s">
        <v>179</v>
      </c>
      <c r="K1635" s="328" t="s">
        <v>180</v>
      </c>
      <c r="L1635" s="328" t="s">
        <v>31</v>
      </c>
    </row>
    <row r="1636" spans="1:12" ht="15.75" thickBot="1" x14ac:dyDescent="0.3">
      <c r="A1636" s="335"/>
      <c r="B1636" s="335"/>
      <c r="C1636" s="10">
        <v>2026</v>
      </c>
      <c r="D1636" s="10">
        <v>2027</v>
      </c>
      <c r="E1636" s="10">
        <v>2028</v>
      </c>
      <c r="F1636" s="10">
        <v>2029</v>
      </c>
      <c r="G1636" s="10" t="s">
        <v>4</v>
      </c>
      <c r="J1636" s="80" t="s">
        <v>181</v>
      </c>
      <c r="K1636" s="329"/>
      <c r="L1636" s="329"/>
    </row>
    <row r="1637" spans="1:12" ht="15.75" thickBot="1" x14ac:dyDescent="0.3">
      <c r="A1637" s="11" t="s">
        <v>5</v>
      </c>
      <c r="B1637" s="12">
        <v>7</v>
      </c>
      <c r="C1637" s="13" t="s">
        <v>0</v>
      </c>
      <c r="D1637" s="13" t="s">
        <v>0</v>
      </c>
      <c r="E1637" s="13" t="s">
        <v>0</v>
      </c>
      <c r="F1637" s="13" t="s">
        <v>0</v>
      </c>
      <c r="G1637" s="13" t="s">
        <v>0</v>
      </c>
      <c r="J1637" s="81">
        <v>2026</v>
      </c>
      <c r="K1637" s="81">
        <v>3.64</v>
      </c>
      <c r="L1637" s="81">
        <f>3.64/100+1</f>
        <v>1.0364</v>
      </c>
    </row>
    <row r="1638" spans="1:12" ht="15.75" thickBot="1" x14ac:dyDescent="0.3">
      <c r="A1638" s="11" t="s">
        <v>6</v>
      </c>
      <c r="B1638" s="12">
        <v>1</v>
      </c>
      <c r="C1638" s="13" t="s">
        <v>0</v>
      </c>
      <c r="D1638" s="13" t="s">
        <v>0</v>
      </c>
      <c r="E1638" s="13" t="s">
        <v>0</v>
      </c>
      <c r="F1638" s="13" t="s">
        <v>0</v>
      </c>
      <c r="G1638" s="13" t="s">
        <v>0</v>
      </c>
      <c r="J1638" s="81">
        <v>2027</v>
      </c>
      <c r="K1638" s="81">
        <v>3.3</v>
      </c>
      <c r="L1638" s="81">
        <f>3.3/100+1</f>
        <v>1.0329999999999999</v>
      </c>
    </row>
    <row r="1639" spans="1:12" ht="15.75" thickBot="1" x14ac:dyDescent="0.3">
      <c r="A1639" s="11" t="s">
        <v>7</v>
      </c>
      <c r="B1639" s="12">
        <v>15</v>
      </c>
      <c r="C1639" s="13" t="s">
        <v>0</v>
      </c>
      <c r="D1639" s="13" t="s">
        <v>0</v>
      </c>
      <c r="E1639" s="13" t="s">
        <v>0</v>
      </c>
      <c r="F1639" s="13" t="s">
        <v>0</v>
      </c>
      <c r="G1639" s="13" t="s">
        <v>0</v>
      </c>
      <c r="J1639" s="81">
        <v>2028</v>
      </c>
      <c r="K1639" s="82">
        <v>3</v>
      </c>
      <c r="L1639" s="83">
        <f>3/100+1</f>
        <v>1.03</v>
      </c>
    </row>
    <row r="1640" spans="1:12" ht="15.75" thickBot="1" x14ac:dyDescent="0.3">
      <c r="A1640" s="11" t="s">
        <v>8</v>
      </c>
      <c r="B1640" s="12">
        <v>451</v>
      </c>
      <c r="C1640" s="13" t="s">
        <v>0</v>
      </c>
      <c r="D1640" s="13" t="s">
        <v>0</v>
      </c>
      <c r="E1640" s="13" t="s">
        <v>0</v>
      </c>
      <c r="F1640" s="13" t="s">
        <v>0</v>
      </c>
      <c r="G1640" s="13" t="s">
        <v>0</v>
      </c>
      <c r="J1640" s="81">
        <v>2029</v>
      </c>
      <c r="K1640" s="82">
        <v>3</v>
      </c>
      <c r="L1640" s="83">
        <f>3/100+1</f>
        <v>1.03</v>
      </c>
    </row>
    <row r="1641" spans="1:12" ht="15.75" thickBot="1" x14ac:dyDescent="0.3">
      <c r="A1641" s="52" t="s">
        <v>9</v>
      </c>
      <c r="B1641" s="14" t="s">
        <v>143</v>
      </c>
      <c r="C1641" s="13" t="s">
        <v>0</v>
      </c>
      <c r="D1641" s="13" t="s">
        <v>0</v>
      </c>
      <c r="E1641" s="13" t="s">
        <v>0</v>
      </c>
      <c r="F1641" s="13" t="s">
        <v>0</v>
      </c>
      <c r="G1641" s="13" t="s">
        <v>0</v>
      </c>
    </row>
    <row r="1642" spans="1:12" ht="23.25" thickBot="1" x14ac:dyDescent="0.3">
      <c r="A1642" s="307" t="s">
        <v>10</v>
      </c>
      <c r="B1642" s="13" t="s">
        <v>144</v>
      </c>
      <c r="C1642" s="38">
        <v>250000</v>
      </c>
      <c r="D1642" s="38">
        <f>C1642*L1638</f>
        <v>258249.99999999997</v>
      </c>
      <c r="E1642" s="38">
        <f>D1642*L1639</f>
        <v>265997.5</v>
      </c>
      <c r="F1642" s="38">
        <f>E1642*L1640</f>
        <v>273977.42499999999</v>
      </c>
      <c r="G1642" s="39">
        <f>C1642+D1642+E1642+F1642</f>
        <v>1048224.925</v>
      </c>
    </row>
    <row r="1643" spans="1:12" ht="23.25" thickBot="1" x14ac:dyDescent="0.3">
      <c r="A1643" s="308"/>
      <c r="B1643" s="13" t="s">
        <v>145</v>
      </c>
      <c r="C1643" s="38">
        <v>2883130.3</v>
      </c>
      <c r="D1643" s="38">
        <f>C1643*L1638</f>
        <v>2978273.5998999998</v>
      </c>
      <c r="E1643" s="38">
        <f>D1643*L1639</f>
        <v>3067621.8078969996</v>
      </c>
      <c r="F1643" s="38">
        <f>E1643*L1640</f>
        <v>3159650.4621339096</v>
      </c>
      <c r="G1643" s="39">
        <f t="shared" ref="G1643:G1644" si="6">C1643+D1643+E1643+F1643</f>
        <v>12088676.169930909</v>
      </c>
    </row>
    <row r="1644" spans="1:12" ht="23.25" thickBot="1" x14ac:dyDescent="0.3">
      <c r="A1644" s="309"/>
      <c r="B1644" s="13" t="s">
        <v>146</v>
      </c>
      <c r="C1644" s="38">
        <v>150000</v>
      </c>
      <c r="D1644" s="38">
        <f>C1644*L1638</f>
        <v>154950</v>
      </c>
      <c r="E1644" s="38">
        <f>D1644*L1639</f>
        <v>159598.5</v>
      </c>
      <c r="F1644" s="38">
        <f>E1644*L1640</f>
        <v>164386.45500000002</v>
      </c>
      <c r="G1644" s="39">
        <f t="shared" si="6"/>
        <v>628934.95500000007</v>
      </c>
    </row>
    <row r="1645" spans="1:12" ht="15.75" thickBot="1" x14ac:dyDescent="0.3">
      <c r="A1645" s="54" t="s">
        <v>8</v>
      </c>
      <c r="B1645" s="12">
        <v>452</v>
      </c>
      <c r="C1645" s="13"/>
      <c r="D1645" s="13"/>
      <c r="E1645" s="13"/>
      <c r="F1645" s="13"/>
      <c r="G1645" s="13"/>
    </row>
    <row r="1646" spans="1:12" ht="15.75" thickBot="1" x14ac:dyDescent="0.3">
      <c r="A1646" s="345" t="s">
        <v>10</v>
      </c>
      <c r="B1646" s="346"/>
      <c r="C1646" s="346"/>
      <c r="D1646" s="346"/>
      <c r="E1646" s="346"/>
      <c r="F1646" s="346"/>
      <c r="G1646" s="347"/>
    </row>
    <row r="1647" spans="1:12" ht="15.75" thickBot="1" x14ac:dyDescent="0.3">
      <c r="A1647" s="16"/>
      <c r="B1647" s="13" t="s">
        <v>147</v>
      </c>
      <c r="C1647" s="38">
        <v>22000</v>
      </c>
      <c r="D1647" s="38">
        <v>22726.05</v>
      </c>
      <c r="E1647" s="38">
        <v>23407.84</v>
      </c>
      <c r="F1647" s="38">
        <v>24110.12</v>
      </c>
      <c r="G1647" s="39">
        <f>C1647+D1647+E1647+F1647</f>
        <v>92244.01</v>
      </c>
    </row>
    <row r="1648" spans="1:12" ht="15.75" thickBot="1" x14ac:dyDescent="0.3">
      <c r="A1648" s="54" t="s">
        <v>18</v>
      </c>
      <c r="B1648" s="12">
        <v>1500</v>
      </c>
      <c r="C1648" s="13"/>
      <c r="D1648" s="13"/>
      <c r="E1648" s="13"/>
      <c r="F1648" s="13"/>
      <c r="G1648" s="13"/>
    </row>
    <row r="1649" spans="1:7" ht="15.75" thickBot="1" x14ac:dyDescent="0.3">
      <c r="A1649" s="11" t="s">
        <v>148</v>
      </c>
      <c r="B1649" s="12">
        <v>1720</v>
      </c>
      <c r="C1649" s="13"/>
      <c r="D1649" s="13"/>
      <c r="E1649" s="13"/>
      <c r="F1649" s="13"/>
      <c r="G1649" s="13"/>
    </row>
    <row r="1650" spans="1:7" ht="15.75" thickBot="1" x14ac:dyDescent="0.3">
      <c r="A1650" s="11" t="s">
        <v>149</v>
      </c>
      <c r="B1650" s="12">
        <v>1750</v>
      </c>
      <c r="C1650" s="17"/>
      <c r="D1650" s="17"/>
      <c r="E1650" s="17"/>
      <c r="F1650" s="17"/>
      <c r="G1650" s="17"/>
    </row>
    <row r="1651" spans="1:7" ht="31.5" customHeight="1" thickBot="1" x14ac:dyDescent="0.3">
      <c r="A1651" s="55" t="s">
        <v>11</v>
      </c>
      <c r="B1651" s="287" t="s">
        <v>150</v>
      </c>
      <c r="C1651" s="288"/>
      <c r="D1651" s="288"/>
      <c r="E1651" s="288"/>
      <c r="F1651" s="288"/>
      <c r="G1651" s="289"/>
    </row>
    <row r="1652" spans="1:7" ht="15.75" thickBot="1" x14ac:dyDescent="0.3">
      <c r="A1652" s="57" t="s">
        <v>12</v>
      </c>
      <c r="B1652" s="59" t="s">
        <v>151</v>
      </c>
      <c r="C1652" s="59"/>
      <c r="D1652" s="59"/>
      <c r="E1652" s="59"/>
      <c r="F1652" s="59"/>
      <c r="G1652" s="60"/>
    </row>
    <row r="1653" spans="1:7" ht="15.75" thickBot="1" x14ac:dyDescent="0.3">
      <c r="A1653" s="61"/>
      <c r="B1653" s="19" t="s">
        <v>27</v>
      </c>
      <c r="C1653" s="19" t="s">
        <v>28</v>
      </c>
      <c r="D1653" s="19" t="s">
        <v>29</v>
      </c>
      <c r="E1653" s="284" t="s">
        <v>152</v>
      </c>
      <c r="F1653" s="285"/>
      <c r="G1653" s="286"/>
    </row>
    <row r="1654" spans="1:7" ht="15.75" thickBot="1" x14ac:dyDescent="0.3">
      <c r="A1654" s="307" t="s">
        <v>13</v>
      </c>
      <c r="B1654" s="18" t="s">
        <v>153</v>
      </c>
      <c r="C1654" s="62" t="s">
        <v>154</v>
      </c>
      <c r="D1654" s="63">
        <v>45657</v>
      </c>
      <c r="E1654" s="284">
        <v>80</v>
      </c>
      <c r="F1654" s="285"/>
      <c r="G1654" s="286"/>
    </row>
    <row r="1655" spans="1:7" ht="15.75" thickBot="1" x14ac:dyDescent="0.3">
      <c r="A1655" s="308"/>
      <c r="B1655" s="18" t="s">
        <v>155</v>
      </c>
      <c r="C1655" s="64" t="s">
        <v>154</v>
      </c>
      <c r="D1655" s="22">
        <v>45657</v>
      </c>
      <c r="E1655" s="284">
        <v>1.3</v>
      </c>
      <c r="F1655" s="285"/>
      <c r="G1655" s="286"/>
    </row>
    <row r="1656" spans="1:7" ht="15.75" thickBot="1" x14ac:dyDescent="0.3">
      <c r="A1656" s="308"/>
      <c r="B1656" s="18" t="s">
        <v>156</v>
      </c>
      <c r="C1656" s="65" t="s">
        <v>154</v>
      </c>
      <c r="D1656" s="22">
        <v>45657</v>
      </c>
      <c r="E1656" s="284">
        <v>0</v>
      </c>
      <c r="F1656" s="285"/>
      <c r="G1656" s="286"/>
    </row>
    <row r="1657" spans="1:7" ht="23.25" thickBot="1" x14ac:dyDescent="0.3">
      <c r="A1657" s="308"/>
      <c r="B1657" s="18" t="s">
        <v>157</v>
      </c>
      <c r="C1657" s="66" t="s">
        <v>31</v>
      </c>
      <c r="D1657" s="22">
        <v>45657</v>
      </c>
      <c r="E1657" s="284">
        <v>0</v>
      </c>
      <c r="F1657" s="285"/>
      <c r="G1657" s="286"/>
    </row>
    <row r="1658" spans="1:7" ht="15.75" thickBot="1" x14ac:dyDescent="0.3">
      <c r="A1658" s="309"/>
      <c r="B1658" s="67" t="s">
        <v>158</v>
      </c>
      <c r="C1658" s="19" t="s">
        <v>31</v>
      </c>
      <c r="D1658" s="22">
        <v>45657</v>
      </c>
      <c r="E1658" s="284">
        <v>1</v>
      </c>
      <c r="F1658" s="285"/>
      <c r="G1658" s="286"/>
    </row>
    <row r="1659" spans="1:7" ht="23.25" thickBot="1" x14ac:dyDescent="0.3">
      <c r="A1659" s="342" t="s">
        <v>159</v>
      </c>
      <c r="B1659" s="20" t="s">
        <v>160</v>
      </c>
      <c r="C1659" s="43" t="s">
        <v>161</v>
      </c>
      <c r="D1659" s="43" t="s">
        <v>161</v>
      </c>
      <c r="E1659" s="43" t="s">
        <v>161</v>
      </c>
      <c r="F1659" s="43" t="s">
        <v>161</v>
      </c>
      <c r="G1659" s="45" t="s">
        <v>162</v>
      </c>
    </row>
    <row r="1660" spans="1:7" ht="23.25" thickBot="1" x14ac:dyDescent="0.3">
      <c r="A1660" s="343"/>
      <c r="B1660" s="20" t="s">
        <v>163</v>
      </c>
      <c r="C1660" s="43" t="s">
        <v>164</v>
      </c>
      <c r="D1660" s="43" t="s">
        <v>164</v>
      </c>
      <c r="E1660" s="43" t="s">
        <v>164</v>
      </c>
      <c r="F1660" s="43" t="s">
        <v>164</v>
      </c>
      <c r="G1660" s="45" t="s">
        <v>165</v>
      </c>
    </row>
    <row r="1661" spans="1:7" ht="23.25" thickBot="1" x14ac:dyDescent="0.3">
      <c r="A1661" s="343"/>
      <c r="B1661" s="20" t="s">
        <v>166</v>
      </c>
      <c r="C1661" s="58">
        <v>1</v>
      </c>
      <c r="D1661" s="58">
        <v>1</v>
      </c>
      <c r="E1661" s="58">
        <v>1</v>
      </c>
      <c r="F1661" s="58">
        <v>1</v>
      </c>
      <c r="G1661" s="68">
        <v>4</v>
      </c>
    </row>
    <row r="1662" spans="1:7" ht="23.25" thickBot="1" x14ac:dyDescent="0.3">
      <c r="A1662" s="343"/>
      <c r="B1662" s="20" t="s">
        <v>167</v>
      </c>
      <c r="C1662" s="58" t="s">
        <v>168</v>
      </c>
      <c r="D1662" s="58" t="s">
        <v>168</v>
      </c>
      <c r="E1662" s="58" t="s">
        <v>168</v>
      </c>
      <c r="F1662" s="58" t="s">
        <v>168</v>
      </c>
      <c r="G1662" s="68" t="s">
        <v>169</v>
      </c>
    </row>
    <row r="1663" spans="1:7" ht="23.25" thickBot="1" x14ac:dyDescent="0.3">
      <c r="A1663" s="343"/>
      <c r="B1663" s="20" t="s">
        <v>170</v>
      </c>
      <c r="C1663" s="58">
        <v>1</v>
      </c>
      <c r="D1663" s="58">
        <v>1</v>
      </c>
      <c r="E1663" s="58">
        <v>1</v>
      </c>
      <c r="F1663" s="58">
        <v>1</v>
      </c>
      <c r="G1663" s="68">
        <v>4</v>
      </c>
    </row>
    <row r="1664" spans="1:7" ht="23.25" thickBot="1" x14ac:dyDescent="0.3">
      <c r="A1664" s="344"/>
      <c r="B1664" s="20" t="s">
        <v>37</v>
      </c>
      <c r="C1664" s="58"/>
      <c r="D1664" s="58"/>
      <c r="E1664" s="58"/>
      <c r="F1664" s="58"/>
      <c r="G1664" s="68"/>
    </row>
    <row r="1665" spans="1:13" ht="15.75" thickBot="1" x14ac:dyDescent="0.3">
      <c r="A1665" s="24" t="s">
        <v>81</v>
      </c>
      <c r="B1665" s="30" t="s">
        <v>31</v>
      </c>
      <c r="C1665" s="28"/>
      <c r="D1665" s="28"/>
      <c r="E1665" s="28"/>
      <c r="F1665" s="28"/>
      <c r="G1665" s="29"/>
    </row>
    <row r="1666" spans="1:13" ht="15.75" thickBot="1" x14ac:dyDescent="0.3">
      <c r="A1666" s="24" t="s">
        <v>15</v>
      </c>
      <c r="B1666" s="30" t="s">
        <v>141</v>
      </c>
      <c r="C1666" s="28"/>
      <c r="D1666" s="28"/>
      <c r="E1666" s="28"/>
      <c r="F1666" s="28"/>
      <c r="G1666" s="29"/>
    </row>
    <row r="1667" spans="1:13" ht="15.75" thickBot="1" x14ac:dyDescent="0.3">
      <c r="A1667" s="24" t="s">
        <v>16</v>
      </c>
      <c r="B1667" s="30" t="s">
        <v>26</v>
      </c>
      <c r="C1667" s="28"/>
      <c r="D1667" s="28"/>
      <c r="E1667" s="28"/>
      <c r="F1667" s="28"/>
      <c r="G1667" s="29"/>
    </row>
    <row r="1668" spans="1:13" ht="15.75" thickBot="1" x14ac:dyDescent="0.3">
      <c r="A1668" s="24" t="s">
        <v>17</v>
      </c>
      <c r="B1668" s="30" t="s">
        <v>171</v>
      </c>
      <c r="C1668" s="28"/>
      <c r="D1668" s="28"/>
      <c r="E1668" s="28"/>
      <c r="F1668" s="28"/>
      <c r="G1668" s="29"/>
    </row>
    <row r="1670" spans="1:13" x14ac:dyDescent="0.25">
      <c r="A1670" s="283" t="s">
        <v>624</v>
      </c>
      <c r="B1670" s="283"/>
      <c r="C1670" s="283"/>
      <c r="D1670" s="283"/>
      <c r="E1670" s="283"/>
      <c r="F1670" s="283"/>
      <c r="G1670" s="283"/>
      <c r="H1670" s="283"/>
    </row>
    <row r="1671" spans="1:13" x14ac:dyDescent="0.25">
      <c r="A1671" s="283"/>
      <c r="B1671" s="283"/>
      <c r="C1671" s="283"/>
      <c r="D1671" s="283"/>
      <c r="E1671" s="283"/>
      <c r="F1671" s="283"/>
      <c r="G1671" s="283"/>
      <c r="H1671" s="283"/>
    </row>
    <row r="1672" spans="1:13" x14ac:dyDescent="0.25">
      <c r="A1672" s="283"/>
      <c r="B1672" s="283"/>
      <c r="C1672" s="283"/>
      <c r="D1672" s="283"/>
      <c r="E1672" s="283"/>
      <c r="F1672" s="283"/>
      <c r="G1672" s="283"/>
      <c r="H1672" s="283"/>
    </row>
    <row r="1673" spans="1:13" x14ac:dyDescent="0.25">
      <c r="A1673" s="283"/>
      <c r="B1673" s="283"/>
      <c r="C1673" s="283"/>
      <c r="D1673" s="283"/>
      <c r="E1673" s="283"/>
      <c r="F1673" s="283"/>
      <c r="G1673" s="283"/>
      <c r="H1673" s="283"/>
    </row>
    <row r="1674" spans="1:13" x14ac:dyDescent="0.25">
      <c r="A1674" s="283" t="s">
        <v>632</v>
      </c>
      <c r="B1674" s="283" t="s">
        <v>630</v>
      </c>
      <c r="C1674" s="283" t="s">
        <v>625</v>
      </c>
      <c r="D1674" s="283"/>
      <c r="E1674" s="283"/>
      <c r="F1674" s="283" t="s">
        <v>626</v>
      </c>
      <c r="G1674" s="283"/>
      <c r="H1674" s="283"/>
    </row>
    <row r="1675" spans="1:13" x14ac:dyDescent="0.25">
      <c r="A1675" s="283" t="s">
        <v>629</v>
      </c>
      <c r="B1675" s="283" t="s">
        <v>631</v>
      </c>
      <c r="C1675" s="283" t="s">
        <v>627</v>
      </c>
      <c r="D1675" s="283"/>
      <c r="E1675" s="283"/>
      <c r="F1675" s="283" t="s">
        <v>628</v>
      </c>
      <c r="G1675" s="283"/>
      <c r="H1675" s="283"/>
    </row>
    <row r="1678" spans="1:13" x14ac:dyDescent="0.25">
      <c r="C1678" s="113"/>
      <c r="D1678" s="113"/>
      <c r="E1678" s="113"/>
      <c r="F1678" s="113"/>
      <c r="J1678" s="282">
        <v>22172265.969999999</v>
      </c>
      <c r="K1678" s="282">
        <v>22863429.896169998</v>
      </c>
      <c r="L1678" s="282">
        <v>23488561.501955096</v>
      </c>
      <c r="M1678" s="282">
        <v>24107192.763463754</v>
      </c>
    </row>
  </sheetData>
  <mergeCells count="690">
    <mergeCell ref="K904:K905"/>
    <mergeCell ref="L904:L905"/>
    <mergeCell ref="K933:K934"/>
    <mergeCell ref="L933:L934"/>
    <mergeCell ref="K956:K957"/>
    <mergeCell ref="L956:L957"/>
    <mergeCell ref="K983:K984"/>
    <mergeCell ref="L983:L984"/>
    <mergeCell ref="K1008:K1009"/>
    <mergeCell ref="L1008:L1009"/>
    <mergeCell ref="K774:K775"/>
    <mergeCell ref="L774:L775"/>
    <mergeCell ref="K797:K798"/>
    <mergeCell ref="L797:L798"/>
    <mergeCell ref="K825:K826"/>
    <mergeCell ref="L825:L826"/>
    <mergeCell ref="K853:K854"/>
    <mergeCell ref="L853:L854"/>
    <mergeCell ref="K878:K879"/>
    <mergeCell ref="L878:L879"/>
    <mergeCell ref="K651:K652"/>
    <mergeCell ref="L651:L652"/>
    <mergeCell ref="K677:K678"/>
    <mergeCell ref="L677:L678"/>
    <mergeCell ref="K704:K705"/>
    <mergeCell ref="L704:L705"/>
    <mergeCell ref="K727:K728"/>
    <mergeCell ref="L727:L728"/>
    <mergeCell ref="K750:K751"/>
    <mergeCell ref="L750:L751"/>
    <mergeCell ref="K517:K518"/>
    <mergeCell ref="L517:L518"/>
    <mergeCell ref="K542:K543"/>
    <mergeCell ref="L542:L543"/>
    <mergeCell ref="K569:K570"/>
    <mergeCell ref="L569:L570"/>
    <mergeCell ref="K597:K598"/>
    <mergeCell ref="L597:L598"/>
    <mergeCell ref="K625:K626"/>
    <mergeCell ref="L625:L626"/>
    <mergeCell ref="K389:K390"/>
    <mergeCell ref="L389:L390"/>
    <mergeCell ref="K414:K415"/>
    <mergeCell ref="L414:L415"/>
    <mergeCell ref="K438:K439"/>
    <mergeCell ref="L438:L439"/>
    <mergeCell ref="K465:K466"/>
    <mergeCell ref="L465:L466"/>
    <mergeCell ref="K492:K493"/>
    <mergeCell ref="L492:L493"/>
    <mergeCell ref="K132:K133"/>
    <mergeCell ref="L132:L133"/>
    <mergeCell ref="K185:K186"/>
    <mergeCell ref="L185:L186"/>
    <mergeCell ref="K271:K272"/>
    <mergeCell ref="L271:L272"/>
    <mergeCell ref="K320:K321"/>
    <mergeCell ref="L320:L321"/>
    <mergeCell ref="K369:K370"/>
    <mergeCell ref="L369:L370"/>
    <mergeCell ref="B1015:G1015"/>
    <mergeCell ref="B1016:G1016"/>
    <mergeCell ref="E1017:G1017"/>
    <mergeCell ref="E1018:G1018"/>
    <mergeCell ref="E1019:G1019"/>
    <mergeCell ref="A1017:A1019"/>
    <mergeCell ref="A1020:A1021"/>
    <mergeCell ref="E993:G993"/>
    <mergeCell ref="E994:G994"/>
    <mergeCell ref="A992:A994"/>
    <mergeCell ref="A995:A996"/>
    <mergeCell ref="A1004:G1004"/>
    <mergeCell ref="A1006:A1007"/>
    <mergeCell ref="B1006:B1007"/>
    <mergeCell ref="C1006:G1006"/>
    <mergeCell ref="A969:A970"/>
    <mergeCell ref="A979:G979"/>
    <mergeCell ref="A981:A982"/>
    <mergeCell ref="B981:B982"/>
    <mergeCell ref="C981:G981"/>
    <mergeCell ref="B990:G990"/>
    <mergeCell ref="B991:G991"/>
    <mergeCell ref="E992:G992"/>
    <mergeCell ref="A955:A956"/>
    <mergeCell ref="B955:B956"/>
    <mergeCell ref="C955:G955"/>
    <mergeCell ref="B964:G964"/>
    <mergeCell ref="E966:G966"/>
    <mergeCell ref="E967:G967"/>
    <mergeCell ref="E968:G968"/>
    <mergeCell ref="A966:A968"/>
    <mergeCell ref="B939:G939"/>
    <mergeCell ref="B940:G940"/>
    <mergeCell ref="E941:G941"/>
    <mergeCell ref="E942:G942"/>
    <mergeCell ref="E943:G943"/>
    <mergeCell ref="A941:A943"/>
    <mergeCell ref="A944:A945"/>
    <mergeCell ref="A953:G953"/>
    <mergeCell ref="B912:G912"/>
    <mergeCell ref="E913:G913"/>
    <mergeCell ref="E914:G914"/>
    <mergeCell ref="E915:G915"/>
    <mergeCell ref="A913:A915"/>
    <mergeCell ref="A916:A917"/>
    <mergeCell ref="A928:G928"/>
    <mergeCell ref="A930:A931"/>
    <mergeCell ref="B930:B931"/>
    <mergeCell ref="C930:G930"/>
    <mergeCell ref="E890:G890"/>
    <mergeCell ref="A888:A890"/>
    <mergeCell ref="A891:A892"/>
    <mergeCell ref="A900:G900"/>
    <mergeCell ref="A902:A903"/>
    <mergeCell ref="B902:B903"/>
    <mergeCell ref="C902:G902"/>
    <mergeCell ref="B911:G911"/>
    <mergeCell ref="A875:G875"/>
    <mergeCell ref="A877:A878"/>
    <mergeCell ref="B877:B878"/>
    <mergeCell ref="C877:G877"/>
    <mergeCell ref="B886:G886"/>
    <mergeCell ref="B887:G887"/>
    <mergeCell ref="E888:G888"/>
    <mergeCell ref="E889:G889"/>
    <mergeCell ref="B861:G861"/>
    <mergeCell ref="B862:G862"/>
    <mergeCell ref="E863:G863"/>
    <mergeCell ref="E864:G864"/>
    <mergeCell ref="E865:G865"/>
    <mergeCell ref="E866:G866"/>
    <mergeCell ref="C869:G869"/>
    <mergeCell ref="B850:B851"/>
    <mergeCell ref="A850:A851"/>
    <mergeCell ref="C850:G850"/>
    <mergeCell ref="A863:A866"/>
    <mergeCell ref="A867:A869"/>
    <mergeCell ref="A857:A859"/>
    <mergeCell ref="E833:G833"/>
    <mergeCell ref="E834:G834"/>
    <mergeCell ref="E835:G835"/>
    <mergeCell ref="B781:G781"/>
    <mergeCell ref="B756:G756"/>
    <mergeCell ref="B733:G733"/>
    <mergeCell ref="A833:A834"/>
    <mergeCell ref="A835:A837"/>
    <mergeCell ref="A848:G848"/>
    <mergeCell ref="E807:G807"/>
    <mergeCell ref="A806:A807"/>
    <mergeCell ref="A820:G820"/>
    <mergeCell ref="A822:A823"/>
    <mergeCell ref="B822:B823"/>
    <mergeCell ref="C822:G822"/>
    <mergeCell ref="B831:G831"/>
    <mergeCell ref="B832:G832"/>
    <mergeCell ref="A793:G793"/>
    <mergeCell ref="B804:G804"/>
    <mergeCell ref="E806:G806"/>
    <mergeCell ref="A795:A796"/>
    <mergeCell ref="B795:B796"/>
    <mergeCell ref="C795:G795"/>
    <mergeCell ref="B805:G805"/>
    <mergeCell ref="E759:G759"/>
    <mergeCell ref="A747:A748"/>
    <mergeCell ref="B747:B748"/>
    <mergeCell ref="C747:G747"/>
    <mergeCell ref="A758:A759"/>
    <mergeCell ref="A770:G770"/>
    <mergeCell ref="E783:G783"/>
    <mergeCell ref="E784:G784"/>
    <mergeCell ref="C772:G772"/>
    <mergeCell ref="B772:B773"/>
    <mergeCell ref="A772:A773"/>
    <mergeCell ref="A783:A784"/>
    <mergeCell ref="A722:G722"/>
    <mergeCell ref="E735:G735"/>
    <mergeCell ref="E736:G736"/>
    <mergeCell ref="B724:B725"/>
    <mergeCell ref="A724:A725"/>
    <mergeCell ref="C724:G724"/>
    <mergeCell ref="A735:A736"/>
    <mergeCell ref="A745:G745"/>
    <mergeCell ref="E758:G758"/>
    <mergeCell ref="A699:G699"/>
    <mergeCell ref="A701:A702"/>
    <mergeCell ref="B701:B702"/>
    <mergeCell ref="C701:G701"/>
    <mergeCell ref="B710:G710"/>
    <mergeCell ref="E712:G712"/>
    <mergeCell ref="E713:G713"/>
    <mergeCell ref="A712:A713"/>
    <mergeCell ref="A674:G674"/>
    <mergeCell ref="A676:A677"/>
    <mergeCell ref="B676:B677"/>
    <mergeCell ref="C676:G676"/>
    <mergeCell ref="B686:G686"/>
    <mergeCell ref="B687:G687"/>
    <mergeCell ref="E688:G688"/>
    <mergeCell ref="E689:G689"/>
    <mergeCell ref="A688:A689"/>
    <mergeCell ref="A647:G647"/>
    <mergeCell ref="B659:G659"/>
    <mergeCell ref="B660:G660"/>
    <mergeCell ref="E661:G661"/>
    <mergeCell ref="E662:G662"/>
    <mergeCell ref="B649:B650"/>
    <mergeCell ref="A649:A650"/>
    <mergeCell ref="C649:G649"/>
    <mergeCell ref="A661:A662"/>
    <mergeCell ref="A621:G621"/>
    <mergeCell ref="A623:A624"/>
    <mergeCell ref="B623:B624"/>
    <mergeCell ref="C623:G623"/>
    <mergeCell ref="B633:G633"/>
    <mergeCell ref="E634:G634"/>
    <mergeCell ref="E635:G635"/>
    <mergeCell ref="B632:G632"/>
    <mergeCell ref="A634:A635"/>
    <mergeCell ref="A593:G593"/>
    <mergeCell ref="A595:A596"/>
    <mergeCell ref="B595:B596"/>
    <mergeCell ref="C595:G595"/>
    <mergeCell ref="B605:G605"/>
    <mergeCell ref="E606:G606"/>
    <mergeCell ref="E607:G607"/>
    <mergeCell ref="A606:A607"/>
    <mergeCell ref="A567:A568"/>
    <mergeCell ref="B567:B568"/>
    <mergeCell ref="C567:G567"/>
    <mergeCell ref="B576:G576"/>
    <mergeCell ref="B577:G577"/>
    <mergeCell ref="E578:G578"/>
    <mergeCell ref="E579:G579"/>
    <mergeCell ref="A578:A579"/>
    <mergeCell ref="A538:G538"/>
    <mergeCell ref="A540:A541"/>
    <mergeCell ref="B540:B541"/>
    <mergeCell ref="C540:G540"/>
    <mergeCell ref="E553:G553"/>
    <mergeCell ref="E554:G554"/>
    <mergeCell ref="A553:A554"/>
    <mergeCell ref="A565:G565"/>
    <mergeCell ref="B525:G525"/>
    <mergeCell ref="B526:G526"/>
    <mergeCell ref="E527:G527"/>
    <mergeCell ref="E528:G528"/>
    <mergeCell ref="A547:A548"/>
    <mergeCell ref="A514:A515"/>
    <mergeCell ref="B514:B515"/>
    <mergeCell ref="C514:G514"/>
    <mergeCell ref="A527:A528"/>
    <mergeCell ref="E503:G503"/>
    <mergeCell ref="E504:G504"/>
    <mergeCell ref="A475:A476"/>
    <mergeCell ref="A487:G487"/>
    <mergeCell ref="C489:G489"/>
    <mergeCell ref="A489:A490"/>
    <mergeCell ref="B489:B490"/>
    <mergeCell ref="A503:A504"/>
    <mergeCell ref="A512:G512"/>
    <mergeCell ref="B473:G473"/>
    <mergeCell ref="B474:G474"/>
    <mergeCell ref="E475:G475"/>
    <mergeCell ref="E476:G476"/>
    <mergeCell ref="A477:A479"/>
    <mergeCell ref="B502:G502"/>
    <mergeCell ref="B448:G448"/>
    <mergeCell ref="E449:G449"/>
    <mergeCell ref="E450:G450"/>
    <mergeCell ref="A451:A453"/>
    <mergeCell ref="A449:A450"/>
    <mergeCell ref="A462:G462"/>
    <mergeCell ref="A464:A465"/>
    <mergeCell ref="B464:B465"/>
    <mergeCell ref="C464:G464"/>
    <mergeCell ref="A427:A428"/>
    <mergeCell ref="B431:G431"/>
    <mergeCell ref="A424:A426"/>
    <mergeCell ref="A434:G434"/>
    <mergeCell ref="A436:A437"/>
    <mergeCell ref="B436:B437"/>
    <mergeCell ref="C436:G436"/>
    <mergeCell ref="B447:G447"/>
    <mergeCell ref="A411:A412"/>
    <mergeCell ref="B411:B412"/>
    <mergeCell ref="C411:G411"/>
    <mergeCell ref="B422:G422"/>
    <mergeCell ref="B423:G423"/>
    <mergeCell ref="E424:G424"/>
    <mergeCell ref="E425:G425"/>
    <mergeCell ref="E426:G426"/>
    <mergeCell ref="B398:G398"/>
    <mergeCell ref="B399:G399"/>
    <mergeCell ref="E400:G400"/>
    <mergeCell ref="E401:G401"/>
    <mergeCell ref="E402:G402"/>
    <mergeCell ref="A403:A404"/>
    <mergeCell ref="A400:A402"/>
    <mergeCell ref="A409:G409"/>
    <mergeCell ref="A1429:A1434"/>
    <mergeCell ref="B1404:D1404"/>
    <mergeCell ref="B1405:D1405"/>
    <mergeCell ref="B1406:D1406"/>
    <mergeCell ref="B1407:D1407"/>
    <mergeCell ref="A1388:G1388"/>
    <mergeCell ref="A1390:A1391"/>
    <mergeCell ref="B1390:B1391"/>
    <mergeCell ref="C1390:G1390"/>
    <mergeCell ref="A1307:A1308"/>
    <mergeCell ref="B1307:B1308"/>
    <mergeCell ref="C1307:G1307"/>
    <mergeCell ref="B1320:G1320"/>
    <mergeCell ref="B1321:G1321"/>
    <mergeCell ref="B1322:G1322"/>
    <mergeCell ref="A1323:A1324"/>
    <mergeCell ref="A1485:A1487"/>
    <mergeCell ref="A315:G315"/>
    <mergeCell ref="A317:A318"/>
    <mergeCell ref="B317:B318"/>
    <mergeCell ref="C317:G317"/>
    <mergeCell ref="B328:G328"/>
    <mergeCell ref="B329:G329"/>
    <mergeCell ref="A330:A338"/>
    <mergeCell ref="E330:G330"/>
    <mergeCell ref="E331:G331"/>
    <mergeCell ref="E332:G332"/>
    <mergeCell ref="E333:G333"/>
    <mergeCell ref="E334:G334"/>
    <mergeCell ref="E335:G335"/>
    <mergeCell ref="E336:G336"/>
    <mergeCell ref="E337:G337"/>
    <mergeCell ref="E338:G338"/>
    <mergeCell ref="A339:A346"/>
    <mergeCell ref="B349:G349"/>
    <mergeCell ref="A363:G363"/>
    <mergeCell ref="A365:A366"/>
    <mergeCell ref="B365:B366"/>
    <mergeCell ref="B1402:D1402"/>
    <mergeCell ref="B1403:D1403"/>
    <mergeCell ref="A1314:A1316"/>
    <mergeCell ref="A1345:A1350"/>
    <mergeCell ref="B1345:D1345"/>
    <mergeCell ref="B1346:D1346"/>
    <mergeCell ref="B1347:D1347"/>
    <mergeCell ref="B1348:D1348"/>
    <mergeCell ref="B1349:D1349"/>
    <mergeCell ref="B1350:D1350"/>
    <mergeCell ref="B1293:G1293"/>
    <mergeCell ref="B1294:G1294"/>
    <mergeCell ref="B1295:G1295"/>
    <mergeCell ref="B1296:G1296"/>
    <mergeCell ref="B1297:G1297"/>
    <mergeCell ref="B1298:G1298"/>
    <mergeCell ref="B1299:G1299"/>
    <mergeCell ref="A1279:G1279"/>
    <mergeCell ref="A1296:A1299"/>
    <mergeCell ref="A1288:A1291"/>
    <mergeCell ref="B1262:G1262"/>
    <mergeCell ref="B1263:G1263"/>
    <mergeCell ref="B1264:G1264"/>
    <mergeCell ref="B1265:G1265"/>
    <mergeCell ref="A1251:G1251"/>
    <mergeCell ref="A1281:A1282"/>
    <mergeCell ref="B1281:B1282"/>
    <mergeCell ref="C1281:G1281"/>
    <mergeCell ref="B1238:G1238"/>
    <mergeCell ref="B1239:G1239"/>
    <mergeCell ref="A1238:A1239"/>
    <mergeCell ref="A1232:A1233"/>
    <mergeCell ref="A1253:A1254"/>
    <mergeCell ref="B1253:B1254"/>
    <mergeCell ref="C1253:G1253"/>
    <mergeCell ref="A1196:G1196"/>
    <mergeCell ref="A1211:A1212"/>
    <mergeCell ref="A1225:A1226"/>
    <mergeCell ref="B1225:B1226"/>
    <mergeCell ref="C1225:G1225"/>
    <mergeCell ref="B1235:G1235"/>
    <mergeCell ref="B1236:G1236"/>
    <mergeCell ref="B1237:G1237"/>
    <mergeCell ref="A1198:A1199"/>
    <mergeCell ref="B1198:B1199"/>
    <mergeCell ref="C1198:G1198"/>
    <mergeCell ref="B1208:G1208"/>
    <mergeCell ref="B1209:G1209"/>
    <mergeCell ref="B1210:G1210"/>
    <mergeCell ref="B1211:G1211"/>
    <mergeCell ref="B1212:G1212"/>
    <mergeCell ref="B1165:G1165"/>
    <mergeCell ref="B1166:G1166"/>
    <mergeCell ref="A1138:G1138"/>
    <mergeCell ref="A1161:A1166"/>
    <mergeCell ref="A1140:A1141"/>
    <mergeCell ref="B1140:B1141"/>
    <mergeCell ref="C1140:G1140"/>
    <mergeCell ref="B1158:G1158"/>
    <mergeCell ref="A1223:G1223"/>
    <mergeCell ref="A91:A98"/>
    <mergeCell ref="A127:A128"/>
    <mergeCell ref="B127:B128"/>
    <mergeCell ref="B1159:G1159"/>
    <mergeCell ref="B1160:G1160"/>
    <mergeCell ref="B1161:G1161"/>
    <mergeCell ref="B1162:G1162"/>
    <mergeCell ref="B1163:G1163"/>
    <mergeCell ref="B1164:G1164"/>
    <mergeCell ref="C365:G365"/>
    <mergeCell ref="B376:G376"/>
    <mergeCell ref="B377:G377"/>
    <mergeCell ref="E378:G378"/>
    <mergeCell ref="E379:G379"/>
    <mergeCell ref="E380:G380"/>
    <mergeCell ref="A381:A382"/>
    <mergeCell ref="A378:A380"/>
    <mergeCell ref="A386:G386"/>
    <mergeCell ref="A388:A389"/>
    <mergeCell ref="B388:B389"/>
    <mergeCell ref="C388:G388"/>
    <mergeCell ref="B1059:G1059"/>
    <mergeCell ref="B1061:G1061"/>
    <mergeCell ref="A1092:A1094"/>
    <mergeCell ref="A1040:A1045"/>
    <mergeCell ref="B1106:G1106"/>
    <mergeCell ref="A1082:G1082"/>
    <mergeCell ref="A1103:A1106"/>
    <mergeCell ref="A1031:A1032"/>
    <mergeCell ref="B1031:B1032"/>
    <mergeCell ref="C1031:G1031"/>
    <mergeCell ref="B1058:G1058"/>
    <mergeCell ref="A42:A46"/>
    <mergeCell ref="A148:A154"/>
    <mergeCell ref="B157:G157"/>
    <mergeCell ref="A125:G125"/>
    <mergeCell ref="A140:A147"/>
    <mergeCell ref="A179:G179"/>
    <mergeCell ref="A181:A182"/>
    <mergeCell ref="B181:B182"/>
    <mergeCell ref="C181:G181"/>
    <mergeCell ref="C127:G127"/>
    <mergeCell ref="B138:G138"/>
    <mergeCell ref="B139:G139"/>
    <mergeCell ref="E140:G140"/>
    <mergeCell ref="E141:G141"/>
    <mergeCell ref="E142:G142"/>
    <mergeCell ref="E143:G143"/>
    <mergeCell ref="A38:A41"/>
    <mergeCell ref="E38:G38"/>
    <mergeCell ref="E39:G39"/>
    <mergeCell ref="E40:G40"/>
    <mergeCell ref="E82:G82"/>
    <mergeCell ref="E83:G83"/>
    <mergeCell ref="A66:G66"/>
    <mergeCell ref="A69:G69"/>
    <mergeCell ref="A71:A72"/>
    <mergeCell ref="B71:B72"/>
    <mergeCell ref="C71:G71"/>
    <mergeCell ref="B80:G80"/>
    <mergeCell ref="A83:A90"/>
    <mergeCell ref="E89:G89"/>
    <mergeCell ref="A24:G24"/>
    <mergeCell ref="A26:A27"/>
    <mergeCell ref="B26:B27"/>
    <mergeCell ref="C26:G26"/>
    <mergeCell ref="B35:G35"/>
    <mergeCell ref="A1:G1"/>
    <mergeCell ref="A3:A4"/>
    <mergeCell ref="B3:B4"/>
    <mergeCell ref="C3:G3"/>
    <mergeCell ref="B12:G12"/>
    <mergeCell ref="E14:G14"/>
    <mergeCell ref="E15:G15"/>
    <mergeCell ref="A16:A18"/>
    <mergeCell ref="B13:G13"/>
    <mergeCell ref="B36:G36"/>
    <mergeCell ref="E37:G37"/>
    <mergeCell ref="E90:G90"/>
    <mergeCell ref="E84:G84"/>
    <mergeCell ref="E85:G85"/>
    <mergeCell ref="A1408:A1410"/>
    <mergeCell ref="E86:G86"/>
    <mergeCell ref="E87:G87"/>
    <mergeCell ref="E88:G88"/>
    <mergeCell ref="B1052:G1052"/>
    <mergeCell ref="B1053:G1053"/>
    <mergeCell ref="B1054:G1054"/>
    <mergeCell ref="B1055:G1055"/>
    <mergeCell ref="B1056:G1056"/>
    <mergeCell ref="B1057:G1057"/>
    <mergeCell ref="A1081:G1081"/>
    <mergeCell ref="A1083:A1084"/>
    <mergeCell ref="B1083:B1084"/>
    <mergeCell ref="C1083:G1083"/>
    <mergeCell ref="B1063:G1063"/>
    <mergeCell ref="A1055:A1059"/>
    <mergeCell ref="B1100:G1100"/>
    <mergeCell ref="A1029:G1029"/>
    <mergeCell ref="E41:G41"/>
    <mergeCell ref="A1586:A1587"/>
    <mergeCell ref="A1602:A1606"/>
    <mergeCell ref="A1633:G1633"/>
    <mergeCell ref="A1635:A1636"/>
    <mergeCell ref="B1635:B1636"/>
    <mergeCell ref="A1332:G1332"/>
    <mergeCell ref="A1334:A1335"/>
    <mergeCell ref="B1334:B1335"/>
    <mergeCell ref="C1334:G1334"/>
    <mergeCell ref="B1343:G1343"/>
    <mergeCell ref="B1344:G1344"/>
    <mergeCell ref="A1351:A1354"/>
    <mergeCell ref="A1577:G1577"/>
    <mergeCell ref="A1579:A1580"/>
    <mergeCell ref="B1579:B1580"/>
    <mergeCell ref="C1579:G1579"/>
    <mergeCell ref="A1540:A1542"/>
    <mergeCell ref="B1563:G1563"/>
    <mergeCell ref="B1564:G1564"/>
    <mergeCell ref="A1568:A1572"/>
    <mergeCell ref="A1552:G1552"/>
    <mergeCell ref="A1554:A1555"/>
    <mergeCell ref="B1554:B1555"/>
    <mergeCell ref="C1554:G1554"/>
    <mergeCell ref="A1642:A1644"/>
    <mergeCell ref="B1651:G1651"/>
    <mergeCell ref="A1659:A1664"/>
    <mergeCell ref="A1654:A1658"/>
    <mergeCell ref="E1653:G1653"/>
    <mergeCell ref="E1654:G1654"/>
    <mergeCell ref="E1655:G1655"/>
    <mergeCell ref="E1656:G1656"/>
    <mergeCell ref="E1657:G1657"/>
    <mergeCell ref="E1658:G1658"/>
    <mergeCell ref="A1646:G1646"/>
    <mergeCell ref="B1428:G1428"/>
    <mergeCell ref="A1435:A1437"/>
    <mergeCell ref="A1469:G1469"/>
    <mergeCell ref="A1471:A1472"/>
    <mergeCell ref="B1471:B1472"/>
    <mergeCell ref="B1400:G1400"/>
    <mergeCell ref="B1401:G1401"/>
    <mergeCell ref="B1566:D1566"/>
    <mergeCell ref="B1567:D1567"/>
    <mergeCell ref="B1540:D1540"/>
    <mergeCell ref="B1541:D1541"/>
    <mergeCell ref="B1542:D1542"/>
    <mergeCell ref="A1565:A1567"/>
    <mergeCell ref="B1565:D1565"/>
    <mergeCell ref="B1538:G1538"/>
    <mergeCell ref="B1539:G1539"/>
    <mergeCell ref="A1543:A1545"/>
    <mergeCell ref="C1471:G1471"/>
    <mergeCell ref="A1417:A1418"/>
    <mergeCell ref="B1417:B1418"/>
    <mergeCell ref="C1417:G1417"/>
    <mergeCell ref="B1427:G1427"/>
    <mergeCell ref="A1488:A1490"/>
    <mergeCell ref="A1402:A1407"/>
    <mergeCell ref="K1031:K1032"/>
    <mergeCell ref="L1031:L1032"/>
    <mergeCell ref="K1084:K1085"/>
    <mergeCell ref="L1084:L1085"/>
    <mergeCell ref="K1139:K1140"/>
    <mergeCell ref="L1139:L1140"/>
    <mergeCell ref="K1635:K1636"/>
    <mergeCell ref="L1635:L1636"/>
    <mergeCell ref="K1528:K1529"/>
    <mergeCell ref="L1528:L1529"/>
    <mergeCell ref="K1554:K1555"/>
    <mergeCell ref="L1554:L1555"/>
    <mergeCell ref="K1578:K1579"/>
    <mergeCell ref="L1578:L1579"/>
    <mergeCell ref="K1417:K1418"/>
    <mergeCell ref="L1417:L1418"/>
    <mergeCell ref="K1471:K1472"/>
    <mergeCell ref="L1471:L1472"/>
    <mergeCell ref="K1199:K1200"/>
    <mergeCell ref="L1199:L1200"/>
    <mergeCell ref="K1225:K1226"/>
    <mergeCell ref="L1225:L1226"/>
    <mergeCell ref="K1254:K1255"/>
    <mergeCell ref="L1254:L1255"/>
    <mergeCell ref="K1282:K1283"/>
    <mergeCell ref="L1282:L1283"/>
    <mergeCell ref="K1308:K1309"/>
    <mergeCell ref="L1308:L1309"/>
    <mergeCell ref="C1635:G1635"/>
    <mergeCell ref="B1595:G1595"/>
    <mergeCell ref="B1596:G1596"/>
    <mergeCell ref="E1597:G1597"/>
    <mergeCell ref="A1598:A1601"/>
    <mergeCell ref="E1598:G1598"/>
    <mergeCell ref="E1599:G1599"/>
    <mergeCell ref="E1600:G1600"/>
    <mergeCell ref="E1601:G1601"/>
    <mergeCell ref="K1334:K1335"/>
    <mergeCell ref="L1334:L1335"/>
    <mergeCell ref="K1390:K1391"/>
    <mergeCell ref="L1390:L1391"/>
    <mergeCell ref="A1397:A1398"/>
    <mergeCell ref="A1424:A1425"/>
    <mergeCell ref="A1535:A1536"/>
    <mergeCell ref="A1526:G1526"/>
    <mergeCell ref="A1528:A1529"/>
    <mergeCell ref="B1528:B1529"/>
    <mergeCell ref="C1528:G1528"/>
    <mergeCell ref="E144:G144"/>
    <mergeCell ref="E145:G145"/>
    <mergeCell ref="E146:G146"/>
    <mergeCell ref="E147:G147"/>
    <mergeCell ref="E206:G206"/>
    <mergeCell ref="E207:G207"/>
    <mergeCell ref="E208:G208"/>
    <mergeCell ref="E209:G209"/>
    <mergeCell ref="E210:G210"/>
    <mergeCell ref="E202:G202"/>
    <mergeCell ref="E203:G203"/>
    <mergeCell ref="E204:G204"/>
    <mergeCell ref="E205:G205"/>
    <mergeCell ref="E211:G211"/>
    <mergeCell ref="E212:G212"/>
    <mergeCell ref="E213:G213"/>
    <mergeCell ref="E214:G214"/>
    <mergeCell ref="A188:A189"/>
    <mergeCell ref="A196:A227"/>
    <mergeCell ref="E215:G215"/>
    <mergeCell ref="E216:G216"/>
    <mergeCell ref="E217:G217"/>
    <mergeCell ref="E218:G218"/>
    <mergeCell ref="E219:G219"/>
    <mergeCell ref="E220:G220"/>
    <mergeCell ref="E221:G221"/>
    <mergeCell ref="E222:G222"/>
    <mergeCell ref="E223:G223"/>
    <mergeCell ref="E193:G193"/>
    <mergeCell ref="B194:G194"/>
    <mergeCell ref="B195:G195"/>
    <mergeCell ref="E196:G196"/>
    <mergeCell ref="E197:G197"/>
    <mergeCell ref="E198:G198"/>
    <mergeCell ref="E199:G199"/>
    <mergeCell ref="E200:G200"/>
    <mergeCell ref="E201:G201"/>
    <mergeCell ref="A265:G265"/>
    <mergeCell ref="A267:A268"/>
    <mergeCell ref="B267:B268"/>
    <mergeCell ref="C267:G267"/>
    <mergeCell ref="B279:G279"/>
    <mergeCell ref="B280:G280"/>
    <mergeCell ref="E281:G281"/>
    <mergeCell ref="E224:G224"/>
    <mergeCell ref="E225:G225"/>
    <mergeCell ref="E226:G226"/>
    <mergeCell ref="E227:G227"/>
    <mergeCell ref="A228:A258"/>
    <mergeCell ref="B260:G260"/>
    <mergeCell ref="B261:G261"/>
    <mergeCell ref="A1415:G1415"/>
    <mergeCell ref="A1305:G1305"/>
    <mergeCell ref="A293:A303"/>
    <mergeCell ref="A281:A292"/>
    <mergeCell ref="E282:G282"/>
    <mergeCell ref="E283:G283"/>
    <mergeCell ref="E284:G284"/>
    <mergeCell ref="E285:G285"/>
    <mergeCell ref="E286:G286"/>
    <mergeCell ref="E287:G287"/>
    <mergeCell ref="E288:G288"/>
    <mergeCell ref="E289:G289"/>
    <mergeCell ref="E290:G290"/>
    <mergeCell ref="E291:G291"/>
    <mergeCell ref="E292:G292"/>
    <mergeCell ref="B1101:G1101"/>
    <mergeCell ref="B1102:G1102"/>
    <mergeCell ref="B1103:G1103"/>
    <mergeCell ref="B1104:G1104"/>
    <mergeCell ref="B1105:G1105"/>
    <mergeCell ref="A1149:A1152"/>
    <mergeCell ref="C1060:G1060"/>
    <mergeCell ref="B1062:C1062"/>
    <mergeCell ref="D1062:G1062"/>
    <mergeCell ref="B1487:D1487"/>
    <mergeCell ref="B1486:D1486"/>
    <mergeCell ref="B1485:D1485"/>
    <mergeCell ref="B1434:D1434"/>
    <mergeCell ref="B1433:D1433"/>
    <mergeCell ref="B1432:D1432"/>
    <mergeCell ref="B1431:D1431"/>
    <mergeCell ref="B1430:D1430"/>
    <mergeCell ref="B1429:D1429"/>
    <mergeCell ref="B1483:G1483"/>
    <mergeCell ref="B1484:G148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FINALÍSTICO</vt:lpstr>
      <vt:lpstr>Plan1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2025-06-26T17:16:47Z</cp:lastPrinted>
  <dcterms:created xsi:type="dcterms:W3CDTF">2025-05-20T18:17:41Z</dcterms:created>
  <dcterms:modified xsi:type="dcterms:W3CDTF">2025-06-26T17:17:53Z</dcterms:modified>
</cp:coreProperties>
</file>